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0340" windowHeight="7875" activeTab="0"/>
  </bookViews>
  <sheets>
    <sheet name="使用方法" sheetId="1" r:id="rId1"/>
    <sheet name="要件" sheetId="2" r:id="rId2"/>
    <sheet name="人員要件確認表" sheetId="3" r:id="rId3"/>
  </sheets>
  <definedNames>
    <definedName name="_xlfn.IFERROR" hidden="1">#NAME?</definedName>
    <definedName name="_xlnm.Print_Area" localSheetId="2">'人員要件確認表'!$A$1:$R$43</definedName>
    <definedName name="_xlnm.Print_Area" localSheetId="1">'要件'!$A$1:$AA$14</definedName>
  </definedNames>
  <calcPr fullCalcOnLoad="1"/>
</workbook>
</file>

<file path=xl/sharedStrings.xml><?xml version="1.0" encoding="utf-8"?>
<sst xmlns="http://schemas.openxmlformats.org/spreadsheetml/2006/main" count="135" uniqueCount="68">
  <si>
    <t>＜使用方法＞</t>
  </si>
  <si>
    <r>
      <t>当エクセルは複数のシート（</t>
    </r>
    <r>
      <rPr>
        <u val="single"/>
        <sz val="12"/>
        <color indexed="56"/>
        <rFont val="メイリオ"/>
        <family val="3"/>
      </rPr>
      <t>このエクセル画面下に表示</t>
    </r>
    <r>
      <rPr>
        <sz val="12"/>
        <color indexed="56"/>
        <rFont val="メイリオ"/>
        <family val="3"/>
      </rPr>
      <t>）で構成されています。</t>
    </r>
  </si>
  <si>
    <t>□</t>
  </si>
  <si>
    <t>事業所名</t>
  </si>
  <si>
    <t>確 認 者</t>
  </si>
  <si>
    <t>確認年月日</t>
  </si>
  <si>
    <t>１０月</t>
  </si>
  <si>
    <t>１１月</t>
  </si>
  <si>
    <t>１２月</t>
  </si>
  <si>
    <t>１月</t>
  </si>
  <si>
    <t>２月</t>
  </si>
  <si>
    <t>３月</t>
  </si>
  <si>
    <t>４月</t>
  </si>
  <si>
    <t>５月</t>
  </si>
  <si>
    <t>６月</t>
  </si>
  <si>
    <t>７月</t>
  </si>
  <si>
    <t>８月</t>
  </si>
  <si>
    <t>定員超過利用・人員基準欠如に該当していない。</t>
  </si>
  <si>
    <t>９月</t>
  </si>
  <si>
    <t>加算</t>
  </si>
  <si>
    <t>人員要件確認表（サービス提供体制強化加算）　　短期入所生活介護用</t>
  </si>
  <si>
    <t>年度分の判定</t>
  </si>
  <si>
    <r>
      <rPr>
        <b/>
        <sz val="12"/>
        <color indexed="40"/>
        <rFont val="HG丸ｺﾞｼｯｸM-PRO"/>
        <family val="3"/>
      </rPr>
      <t>水色枠内</t>
    </r>
    <r>
      <rPr>
        <sz val="12"/>
        <color indexed="10"/>
        <rFont val="HG丸ｺﾞｼｯｸM-PRO"/>
        <family val="3"/>
      </rPr>
      <t xml:space="preserve">に、常勤換算方法によって算出した各月の職員数（※）を入力してください。
</t>
    </r>
    <r>
      <rPr>
        <u val="single"/>
        <sz val="12"/>
        <color indexed="10"/>
        <rFont val="HG丸ｺﾞｼｯｸM-PRO"/>
        <family val="3"/>
      </rPr>
      <t>また、届出の後も毎年度、要件に該当しているか否かの確認が必要です。</t>
    </r>
  </si>
  <si>
    <t>合計</t>
  </si>
  <si>
    <t>平均</t>
  </si>
  <si>
    <t>割合</t>
  </si>
  <si>
    <t>加算Ⅱ</t>
  </si>
  <si>
    <t>(自動計算)</t>
  </si>
  <si>
    <t>加算Ⅲ</t>
  </si>
  <si>
    <t>≧３０％で算定可</t>
  </si>
  <si>
    <t>届出（判定）月：</t>
  </si>
  <si>
    <r>
      <t>月　</t>
    </r>
    <r>
      <rPr>
        <sz val="10"/>
        <rFont val="ＭＳ 明朝"/>
        <family val="1"/>
      </rPr>
      <t>（▼ボタンから選択してください）</t>
    </r>
  </si>
  <si>
    <r>
      <rPr>
        <b/>
        <sz val="12"/>
        <color indexed="40"/>
        <rFont val="HG丸ｺﾞｼｯｸM-PRO"/>
        <family val="3"/>
      </rPr>
      <t>水色枠内</t>
    </r>
    <r>
      <rPr>
        <sz val="12"/>
        <color indexed="10"/>
        <rFont val="HG丸ｺﾞｼｯｸM-PRO"/>
        <family val="3"/>
      </rPr>
      <t xml:space="preserve">に、常勤換算方法によって算出した各月の職員数（※）を入力してください。
</t>
    </r>
    <r>
      <rPr>
        <u val="single"/>
        <sz val="12"/>
        <color indexed="10"/>
        <rFont val="HG丸ｺﾞｼｯｸM-PRO"/>
        <family val="3"/>
      </rPr>
      <t>また、届出の後も毎月、要件に該当しているか否かの確認が必要です。</t>
    </r>
  </si>
  <si>
    <t>　（※）常勤換算方法による職員数の算定方法
　月ごとの職員の勤務延時間数を、当該事業所において常勤の職員が勤務すべき時間数で除することによって算定します（小数点第２位以下は切り捨て）。
　例えば、ある月の常勤職員の勤務すべき時間が160時間である場合、80時間勤務した職員の常勤換算数は80÷160の「0.5」となります。
　ただし、一人の職員の常勤換算数が1.0を超えることはありません。上記例の場合において、シフト等の関係により仮に勤務時間が160時間を超えていたとしても、当該職員の常勤換算数は1.0となります。</t>
  </si>
  <si>
    <t>☆下記要件のうち、一つでも要件を満たさないことが判明しましたら、速やかに広域福祉課へご連絡ください。</t>
  </si>
  <si>
    <t>サービス提供体制強化加算チェックシート（短期入所生活介護）</t>
  </si>
  <si>
    <t>（▼ボタンから選択してください）</t>
  </si>
  <si>
    <t>介護職員の総数のうち、介護福祉士の占める割合が、６０％以上である。　（※）</t>
  </si>
  <si>
    <r>
      <t xml:space="preserve"> 別紙「</t>
    </r>
    <r>
      <rPr>
        <b/>
        <sz val="11"/>
        <color indexed="60"/>
        <rFont val="HG丸ｺﾞｼｯｸM-PRO"/>
        <family val="3"/>
      </rPr>
      <t>人員要件確認票</t>
    </r>
    <r>
      <rPr>
        <sz val="11"/>
        <color indexed="60"/>
        <rFont val="HG丸ｺﾞｼｯｸM-PRO"/>
        <family val="3"/>
      </rPr>
      <t>」にて、要件を満たしているか確認している。</t>
    </r>
  </si>
  <si>
    <r>
      <t>■　前年度の実績が</t>
    </r>
    <r>
      <rPr>
        <b/>
        <u val="single"/>
        <sz val="16"/>
        <color indexed="56"/>
        <rFont val="メイリオ"/>
        <family val="3"/>
      </rPr>
      <t>６ヶ月以上ある</t>
    </r>
    <r>
      <rPr>
        <b/>
        <sz val="16"/>
        <color indexed="56"/>
        <rFont val="メイリオ"/>
        <family val="3"/>
      </rPr>
      <t>事業所の場合</t>
    </r>
  </si>
  <si>
    <r>
      <t>■　</t>
    </r>
    <r>
      <rPr>
        <b/>
        <sz val="14"/>
        <color indexed="56"/>
        <rFont val="メイリオ"/>
        <family val="3"/>
      </rPr>
      <t>前年度実績が</t>
    </r>
    <r>
      <rPr>
        <b/>
        <u val="single"/>
        <sz val="14"/>
        <color indexed="56"/>
        <rFont val="メイリオ"/>
        <family val="3"/>
      </rPr>
      <t>６ヶ月に満たない</t>
    </r>
    <r>
      <rPr>
        <b/>
        <sz val="14"/>
        <color indexed="56"/>
        <rFont val="メイリオ"/>
        <family val="3"/>
      </rPr>
      <t>事業所の場合</t>
    </r>
    <r>
      <rPr>
        <sz val="14"/>
        <color indexed="10"/>
        <rFont val="メイリオ"/>
        <family val="3"/>
      </rPr>
      <t>（この場合、毎月実績を確認・記録いただき、割合要件を満たさなくなった場合はただちに加算取下げの届出を行う必要があります）</t>
    </r>
  </si>
  <si>
    <r>
      <t>まず、</t>
    </r>
    <r>
      <rPr>
        <b/>
        <sz val="12"/>
        <color indexed="14"/>
        <rFont val="メイリオ"/>
        <family val="3"/>
      </rPr>
      <t>ピンク色の「要件」シート</t>
    </r>
    <r>
      <rPr>
        <sz val="12"/>
        <color indexed="56"/>
        <rFont val="メイリオ"/>
        <family val="3"/>
      </rPr>
      <t>にて全要件をご確認いただいた後、</t>
    </r>
    <r>
      <rPr>
        <b/>
        <sz val="12"/>
        <color indexed="40"/>
        <rFont val="メイリオ"/>
        <family val="3"/>
      </rPr>
      <t>水色の「人員要件確認表」シート</t>
    </r>
    <r>
      <rPr>
        <sz val="12"/>
        <color indexed="56"/>
        <rFont val="メイリオ"/>
        <family val="3"/>
      </rPr>
      <t xml:space="preserve">にて実績を入力し、割合要件を満たしているかご確認願います。
</t>
    </r>
  </si>
  <si>
    <t>（Ⅰ）</t>
  </si>
  <si>
    <t>（Ⅰ）</t>
  </si>
  <si>
    <t>（Ⅱ）</t>
  </si>
  <si>
    <t>(Ⅲ)</t>
  </si>
  <si>
    <t>【次のいずれかに適合すること。】
①介護職員の総数のうち、介護福祉士の占める割合が、８０％以上である。（※）
②介護職員の総数のうち、勤続年数１０年以上の介護福祉士の占める割合が、３５％以上である。　（※）</t>
  </si>
  <si>
    <r>
      <t>※</t>
    </r>
    <r>
      <rPr>
        <b/>
        <u val="single"/>
        <sz val="12"/>
        <rFont val="HG丸ｺﾞｼｯｸM-PRO"/>
        <family val="3"/>
      </rPr>
      <t>前年度の事業実施実績が６ヶ月以上ある事業所</t>
    </r>
    <r>
      <rPr>
        <sz val="12"/>
        <rFont val="HG丸ｺﾞｼｯｸM-PRO"/>
        <family val="3"/>
      </rPr>
      <t>は、</t>
    </r>
    <r>
      <rPr>
        <b/>
        <sz val="12"/>
        <color indexed="60"/>
        <rFont val="HG丸ｺﾞｼｯｸM-PRO"/>
        <family val="3"/>
      </rPr>
      <t>前年度実績（３月を除く各月の平均値）</t>
    </r>
    <r>
      <rPr>
        <sz val="12"/>
        <rFont val="HG丸ｺﾞｼｯｸM-PRO"/>
        <family val="3"/>
      </rPr>
      <t>により判定することとなります。
　当加算を算定する事業所は</t>
    </r>
    <r>
      <rPr>
        <b/>
        <sz val="12"/>
        <rFont val="HG丸ｺﾞｼｯｸM-PRO"/>
        <family val="3"/>
      </rPr>
      <t>毎年３月に当該年度の職員割合を計算</t>
    </r>
    <r>
      <rPr>
        <sz val="12"/>
        <rFont val="HG丸ｺﾞｼｯｸM-PRO"/>
        <family val="3"/>
      </rPr>
      <t>し、</t>
    </r>
    <r>
      <rPr>
        <b/>
        <sz val="12"/>
        <rFont val="HG丸ｺﾞｼｯｸM-PRO"/>
        <family val="3"/>
      </rPr>
      <t>翌年度の算定可否を確認</t>
    </r>
    <r>
      <rPr>
        <sz val="12"/>
        <rFont val="HG丸ｺﾞｼｯｸM-PRO"/>
        <family val="3"/>
      </rPr>
      <t>しなければなりません（算定の結果、所定の割合を下回った場合は、速やかに広域福祉課にご連絡ください）。
※</t>
    </r>
    <r>
      <rPr>
        <b/>
        <u val="single"/>
        <sz val="12"/>
        <rFont val="HG丸ｺﾞｼｯｸM-PRO"/>
        <family val="3"/>
      </rPr>
      <t>前年度の実績が６ヵ月に満たない事業所</t>
    </r>
    <r>
      <rPr>
        <sz val="12"/>
        <rFont val="HG丸ｺﾞｼｯｸM-PRO"/>
        <family val="3"/>
      </rPr>
      <t>は、届出日の属する月の</t>
    </r>
    <r>
      <rPr>
        <b/>
        <sz val="12"/>
        <color indexed="60"/>
        <rFont val="HG丸ｺﾞｼｯｸM-PRO"/>
        <family val="3"/>
      </rPr>
      <t>前３ヶ月の実績</t>
    </r>
    <r>
      <rPr>
        <sz val="12"/>
        <rFont val="HG丸ｺﾞｼｯｸM-PRO"/>
        <family val="3"/>
      </rPr>
      <t>により算定（判定）することとなります。この場合、</t>
    </r>
    <r>
      <rPr>
        <b/>
        <sz val="12"/>
        <rFont val="HG丸ｺﾞｼｯｸM-PRO"/>
        <family val="3"/>
      </rPr>
      <t>届出を行った月以降においても、直近３ヶ月間の職員割合につき、毎月継続的に所定の割合を維持</t>
    </r>
    <r>
      <rPr>
        <sz val="12"/>
        <rFont val="HG丸ｺﾞｼｯｸM-PRO"/>
        <family val="3"/>
      </rPr>
      <t>しなければなりません。
　なお、その割合について</t>
    </r>
    <r>
      <rPr>
        <b/>
        <sz val="12"/>
        <rFont val="HG丸ｺﾞｼｯｸM-PRO"/>
        <family val="3"/>
      </rPr>
      <t>毎月記録</t>
    </r>
    <r>
      <rPr>
        <sz val="12"/>
        <rFont val="HG丸ｺﾞｼｯｸM-PRO"/>
        <family val="3"/>
      </rPr>
      <t>し、所定の割合を下回った場合は、速やかに広域福祉課にご連絡ください。
※</t>
    </r>
    <r>
      <rPr>
        <b/>
        <u val="single"/>
        <sz val="12"/>
        <rFont val="HG丸ｺﾞｼｯｸM-PRO"/>
        <family val="3"/>
      </rPr>
      <t>勤続年数とは</t>
    </r>
    <r>
      <rPr>
        <sz val="12"/>
        <rFont val="HG丸ｺﾞｼｯｸM-PRO"/>
        <family val="3"/>
      </rPr>
      <t>、各月の前月の末日時点における勤続年数をいうものとする。
なお、</t>
    </r>
    <r>
      <rPr>
        <b/>
        <u val="single"/>
        <sz val="12"/>
        <rFont val="HG丸ｺﾞｼｯｸM-PRO"/>
        <family val="3"/>
      </rPr>
      <t>勤続年数の算定に当たっては</t>
    </r>
    <r>
      <rPr>
        <sz val="12"/>
        <rFont val="HG丸ｺﾞｼｯｸM-PRO"/>
        <family val="3"/>
      </rPr>
      <t>、当該事業所における勤務年数に加え、同一法人等の経営する他の介護サービス事業所、病院、社会福祉施設等においてサービスを利用者に直接提供する職員として勤務した年数を含めることができるものとする。</t>
    </r>
  </si>
  <si>
    <t>令和　　　年　　月　　日</t>
  </si>
  <si>
    <t>加算（Ⅰ）</t>
  </si>
  <si>
    <t>令和</t>
  </si>
  <si>
    <t>②  ①のうち介護福祉士の総数</t>
  </si>
  <si>
    <t>③  ①のうち勤続年数１０年以上の介護福祉士の総数</t>
  </si>
  <si>
    <t>④  ①のうち介護福祉士の総数</t>
  </si>
  <si>
    <t>≧６０％で算定可</t>
  </si>
  <si>
    <t>≧８０％で算定可</t>
  </si>
  <si>
    <t>≧３５％で算定可</t>
  </si>
  <si>
    <t>⑤  ①のうち介護福祉士の総数</t>
  </si>
  <si>
    <t>≧５０％で算定可</t>
  </si>
  <si>
    <t>① 介護職員の総数</t>
  </si>
  <si>
    <t>⑥ 介護職員・看護職員(看護師・准看護師)の総数</t>
  </si>
  <si>
    <t>⑦ ⑥のうち常勤の占める割合</t>
  </si>
  <si>
    <t>⑧ 介護職員・看護職員・生活相談員・機能訓練指導員の総数</t>
  </si>
  <si>
    <t>⑨ ⑧のうち勤続年数７年以上の者の総数</t>
  </si>
  <si>
    <t>≧７５％で算定可</t>
  </si>
  <si>
    <t>加算(Ⅱ)</t>
  </si>
  <si>
    <t>加算(Ⅲ)</t>
  </si>
  <si>
    <t>【次のいずれかに適合すること。】
①介護職員の総数のうち、介護福祉士の占める割合が、５０％以上である。（※）
②介護職員・看護職員(看護師・准看護師)の総数のうち、常勤の者の占める割合が、７５％以上である。　（※）
③介護職員・看護職員・生活相談員・機能訓練指導員の総数のうち、勤続年数７年以上の者の占める割合が、３０％以上である。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</si>
</sst>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0_ "/>
  </numFmts>
  <fonts count="106">
    <font>
      <sz val="11"/>
      <name val="ＭＳ Ｐゴシック"/>
      <family val="3"/>
    </font>
    <font>
      <sz val="11"/>
      <color indexed="8"/>
      <name val="ＭＳ Ｐゴシック"/>
      <family val="3"/>
    </font>
    <font>
      <sz val="12"/>
      <name val="メイリオ"/>
      <family val="3"/>
    </font>
    <font>
      <sz val="6"/>
      <name val="ＭＳ Ｐゴシック"/>
      <family val="3"/>
    </font>
    <font>
      <b/>
      <sz val="12"/>
      <name val="メイリオ"/>
      <family val="3"/>
    </font>
    <font>
      <u val="single"/>
      <sz val="12"/>
      <color indexed="56"/>
      <name val="メイリオ"/>
      <family val="3"/>
    </font>
    <font>
      <sz val="12"/>
      <color indexed="56"/>
      <name val="メイリオ"/>
      <family val="3"/>
    </font>
    <font>
      <sz val="14"/>
      <name val="メイリオ"/>
      <family val="3"/>
    </font>
    <font>
      <sz val="12"/>
      <name val="ＭＳ 明朝"/>
      <family val="1"/>
    </font>
    <font>
      <sz val="14"/>
      <name val="ＭＳ 明朝"/>
      <family val="1"/>
    </font>
    <font>
      <sz val="10"/>
      <name val="ＭＳ 明朝"/>
      <family val="1"/>
    </font>
    <font>
      <sz val="11"/>
      <name val="ＭＳ 明朝"/>
      <family val="1"/>
    </font>
    <font>
      <sz val="11"/>
      <name val="HG正楷書体-PRO"/>
      <family val="4"/>
    </font>
    <font>
      <sz val="12"/>
      <name val="HG正楷書体-PRO"/>
      <family val="4"/>
    </font>
    <font>
      <b/>
      <sz val="14"/>
      <name val="メイリオ"/>
      <family val="3"/>
    </font>
    <font>
      <sz val="11"/>
      <name val="メイリオ"/>
      <family val="3"/>
    </font>
    <font>
      <sz val="6"/>
      <name val="メイリオ"/>
      <family val="3"/>
    </font>
    <font>
      <sz val="8"/>
      <name val="メイリオ"/>
      <family val="3"/>
    </font>
    <font>
      <sz val="10"/>
      <name val="メイリオ"/>
      <family val="3"/>
    </font>
    <font>
      <sz val="12"/>
      <color indexed="10"/>
      <name val="HG丸ｺﾞｼｯｸM-PRO"/>
      <family val="3"/>
    </font>
    <font>
      <b/>
      <sz val="12"/>
      <color indexed="40"/>
      <name val="HG丸ｺﾞｼｯｸM-PRO"/>
      <family val="3"/>
    </font>
    <font>
      <u val="single"/>
      <sz val="12"/>
      <color indexed="10"/>
      <name val="HG丸ｺﾞｼｯｸM-PRO"/>
      <family val="3"/>
    </font>
    <font>
      <sz val="16"/>
      <name val="メイリオ"/>
      <family val="3"/>
    </font>
    <font>
      <b/>
      <sz val="14"/>
      <name val="ＭＳ ゴシック"/>
      <family val="3"/>
    </font>
    <font>
      <sz val="12"/>
      <name val="HG丸ｺﾞｼｯｸM-PRO"/>
      <family val="3"/>
    </font>
    <font>
      <sz val="14"/>
      <name val="ＭＳ Ｐゴシック"/>
      <family val="3"/>
    </font>
    <font>
      <b/>
      <sz val="14"/>
      <color indexed="56"/>
      <name val="メイリオ"/>
      <family val="3"/>
    </font>
    <font>
      <sz val="14"/>
      <color indexed="10"/>
      <name val="メイリオ"/>
      <family val="3"/>
    </font>
    <font>
      <sz val="11"/>
      <name val="HG丸ｺﾞｼｯｸM-PRO"/>
      <family val="3"/>
    </font>
    <font>
      <b/>
      <sz val="12"/>
      <name val="HG丸ｺﾞｼｯｸM-PRO"/>
      <family val="3"/>
    </font>
    <font>
      <b/>
      <u val="single"/>
      <sz val="12"/>
      <name val="HG丸ｺﾞｼｯｸM-PRO"/>
      <family val="3"/>
    </font>
    <font>
      <b/>
      <sz val="12"/>
      <color indexed="60"/>
      <name val="HG丸ｺﾞｼｯｸM-PRO"/>
      <family val="3"/>
    </font>
    <font>
      <sz val="11"/>
      <color indexed="60"/>
      <name val="HG丸ｺﾞｼｯｸM-PRO"/>
      <family val="3"/>
    </font>
    <font>
      <b/>
      <sz val="11"/>
      <color indexed="60"/>
      <name val="HG丸ｺﾞｼｯｸM-PRO"/>
      <family val="3"/>
    </font>
    <font>
      <b/>
      <sz val="12"/>
      <color indexed="14"/>
      <name val="メイリオ"/>
      <family val="3"/>
    </font>
    <font>
      <b/>
      <sz val="12"/>
      <color indexed="40"/>
      <name val="メイリオ"/>
      <family val="3"/>
    </font>
    <font>
      <b/>
      <sz val="18"/>
      <name val="メイリオ"/>
      <family val="3"/>
    </font>
    <font>
      <b/>
      <sz val="16"/>
      <color indexed="56"/>
      <name val="メイリオ"/>
      <family val="3"/>
    </font>
    <font>
      <sz val="16"/>
      <name val="ＭＳ Ｐゴシック"/>
      <family val="3"/>
    </font>
    <font>
      <b/>
      <u val="single"/>
      <sz val="16"/>
      <color indexed="56"/>
      <name val="メイリオ"/>
      <family val="3"/>
    </font>
    <font>
      <b/>
      <u val="single"/>
      <sz val="14"/>
      <color indexed="56"/>
      <name val="メイリオ"/>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ゴシック"/>
      <family val="3"/>
    </font>
    <font>
      <sz val="12"/>
      <color indexed="9"/>
      <name val="ＭＳ 明朝"/>
      <family val="1"/>
    </font>
    <font>
      <sz val="11"/>
      <color indexed="22"/>
      <name val="HG丸ｺﾞｼｯｸM-PRO"/>
      <family val="3"/>
    </font>
    <font>
      <sz val="12"/>
      <color indexed="56"/>
      <name val="ＭＳ ゴシック"/>
      <family val="3"/>
    </font>
    <font>
      <b/>
      <sz val="14"/>
      <color indexed="10"/>
      <name val="メイリオ"/>
      <family val="3"/>
    </font>
    <font>
      <sz val="11"/>
      <color indexed="56"/>
      <name val="ＭＳ Ｐ明朝"/>
      <family val="1"/>
    </font>
    <font>
      <sz val="11"/>
      <color indexed="56"/>
      <name val="メイリオ"/>
      <family val="3"/>
    </font>
    <font>
      <b/>
      <sz val="13"/>
      <color indexed="10"/>
      <name val="メイリオ"/>
      <family val="3"/>
    </font>
    <font>
      <u val="single"/>
      <sz val="12"/>
      <color indexed="10"/>
      <name val="メイリオ"/>
      <family val="3"/>
    </font>
    <font>
      <b/>
      <sz val="12"/>
      <color indexed="56"/>
      <name val="ＭＳ ゴシック"/>
      <family val="3"/>
    </font>
    <font>
      <i/>
      <sz val="11"/>
      <color indexed="10"/>
      <name val="HG丸ｺﾞｼｯｸM-PRO"/>
      <family val="3"/>
    </font>
    <font>
      <b/>
      <sz val="12"/>
      <color indexed="60"/>
      <name val="メイリオ"/>
      <family val="3"/>
    </font>
    <font>
      <sz val="16"/>
      <color indexed="2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HG丸ｺﾞｼｯｸM-PRO"/>
      <family val="3"/>
    </font>
    <font>
      <b/>
      <sz val="14"/>
      <color rgb="FFFF0000"/>
      <name val="ＭＳ ゴシック"/>
      <family val="3"/>
    </font>
    <font>
      <sz val="12"/>
      <color theme="0"/>
      <name val="ＭＳ 明朝"/>
      <family val="1"/>
    </font>
    <font>
      <sz val="11"/>
      <color theme="0" tint="-0.1499900072813034"/>
      <name val="HG丸ｺﾞｼｯｸM-PRO"/>
      <family val="3"/>
    </font>
    <font>
      <sz val="12"/>
      <color rgb="FF002060"/>
      <name val="ＭＳ ゴシック"/>
      <family val="3"/>
    </font>
    <font>
      <b/>
      <sz val="14"/>
      <color rgb="FFFF0000"/>
      <name val="メイリオ"/>
      <family val="3"/>
    </font>
    <font>
      <sz val="11"/>
      <color rgb="FF002060"/>
      <name val="ＭＳ Ｐ明朝"/>
      <family val="1"/>
    </font>
    <font>
      <sz val="11"/>
      <color rgb="FF002060"/>
      <name val="メイリオ"/>
      <family val="3"/>
    </font>
    <font>
      <b/>
      <sz val="13"/>
      <color rgb="FFFF0000"/>
      <name val="メイリオ"/>
      <family val="3"/>
    </font>
    <font>
      <sz val="12"/>
      <color rgb="FF002060"/>
      <name val="メイリオ"/>
      <family val="3"/>
    </font>
    <font>
      <u val="single"/>
      <sz val="12"/>
      <color rgb="FFFF0000"/>
      <name val="メイリオ"/>
      <family val="3"/>
    </font>
    <font>
      <b/>
      <sz val="12"/>
      <color rgb="FF002060"/>
      <name val="ＭＳ ゴシック"/>
      <family val="3"/>
    </font>
    <font>
      <i/>
      <sz val="11"/>
      <color rgb="FFFF0000"/>
      <name val="HG丸ｺﾞｼｯｸM-PRO"/>
      <family val="3"/>
    </font>
    <font>
      <sz val="11"/>
      <color rgb="FFC00000"/>
      <name val="HG丸ｺﾞｼｯｸM-PRO"/>
      <family val="3"/>
    </font>
    <font>
      <sz val="16"/>
      <color theme="7" tint="-0.4999699890613556"/>
      <name val="ＭＳ 明朝"/>
      <family val="1"/>
    </font>
    <font>
      <b/>
      <sz val="16"/>
      <color rgb="FF002060"/>
      <name val="メイリオ"/>
      <family val="3"/>
    </font>
    <font>
      <b/>
      <sz val="12"/>
      <color rgb="FFC00000"/>
      <name val="メイリオ"/>
      <family val="3"/>
    </font>
    <font>
      <b/>
      <sz val="14"/>
      <color rgb="FF002060"/>
      <name val="メイリオ"/>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
      <patternFill patternType="solid">
        <fgColor rgb="FFFFFF99"/>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ashed"/>
      <top style="medium"/>
      <bottom style="thin"/>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medium">
        <color rgb="FF00B0F0"/>
      </left>
      <right>
        <color indexed="63"/>
      </right>
      <top>
        <color indexed="63"/>
      </top>
      <bottom>
        <color indexed="63"/>
      </bottom>
    </border>
    <border>
      <left>
        <color indexed="63"/>
      </left>
      <right>
        <color indexed="63"/>
      </right>
      <top style="thin"/>
      <bottom style="thin"/>
    </border>
    <border>
      <left>
        <color indexed="63"/>
      </left>
      <right>
        <color indexed="63"/>
      </right>
      <top style="medium"/>
      <bottom>
        <color indexed="63"/>
      </bottom>
    </border>
    <border>
      <left style="medium">
        <color rgb="FF00B0F0"/>
      </left>
      <right style="medium">
        <color rgb="FF00B0F0"/>
      </right>
      <top style="medium">
        <color rgb="FF00B0F0"/>
      </top>
      <bottom style="medium">
        <color rgb="FF00B0F0"/>
      </bottom>
    </border>
    <border>
      <left style="medium">
        <color rgb="FF00B0F0"/>
      </left>
      <right style="medium">
        <color rgb="FF00B0F0"/>
      </right>
      <top>
        <color indexed="63"/>
      </top>
      <bottom style="medium">
        <color rgb="FF00B0F0"/>
      </bottom>
    </border>
    <border>
      <left style="thin"/>
      <right style="thin"/>
      <top>
        <color indexed="63"/>
      </top>
      <bottom style="thin"/>
    </border>
    <border>
      <left style="medium">
        <color rgb="FF00B0F0"/>
      </left>
      <right style="medium">
        <color rgb="FF00B0F0"/>
      </right>
      <top style="medium"/>
      <bottom style="medium"/>
    </border>
    <border>
      <left style="thin"/>
      <right style="thin"/>
      <top style="medium"/>
      <bottom style="medium"/>
    </border>
    <border>
      <left style="thin"/>
      <right style="medium"/>
      <top style="medium"/>
      <bottom style="medium"/>
    </border>
    <border>
      <left style="medium">
        <color rgb="FF00B0F0"/>
      </left>
      <right style="medium">
        <color rgb="FF00B0F0"/>
      </right>
      <top>
        <color indexed="63"/>
      </top>
      <bottom>
        <color indexed="63"/>
      </bottom>
    </border>
    <border>
      <left style="medium">
        <color rgb="FF00B0F0"/>
      </left>
      <right style="medium">
        <color rgb="FF00B0F0"/>
      </right>
      <top style="medium"/>
      <bottom style="medium">
        <color rgb="FF00B0F0"/>
      </bottom>
    </border>
    <border>
      <left style="thin"/>
      <right style="medium"/>
      <top style="medium"/>
      <bottom style="thin"/>
    </border>
    <border>
      <left style="medium">
        <color rgb="FF00B0F0"/>
      </left>
      <right style="medium">
        <color rgb="FF00B0F0"/>
      </right>
      <top>
        <color indexed="63"/>
      </top>
      <bottom style="medium"/>
    </border>
    <border>
      <left style="thin"/>
      <right style="medium"/>
      <top style="thin"/>
      <bottom style="medium"/>
    </border>
    <border>
      <left style="medium">
        <color rgb="FF00B0F0"/>
      </left>
      <right style="medium">
        <color rgb="FF00B0F0"/>
      </right>
      <top style="medium">
        <color rgb="FF00B0F0"/>
      </top>
      <bottom style="medium"/>
    </border>
    <border>
      <left style="thin"/>
      <right style="medium"/>
      <top>
        <color indexed="63"/>
      </top>
      <bottom style="medium"/>
    </border>
    <border>
      <left style="medium">
        <color rgb="FF00B0F0"/>
      </left>
      <right style="medium">
        <color rgb="FF00B0F0"/>
      </right>
      <top style="medium">
        <color rgb="FF00B0F0"/>
      </top>
      <bottom>
        <color indexed="63"/>
      </bottom>
    </border>
    <border>
      <left style="thin"/>
      <right style="thin"/>
      <top style="medium"/>
      <bottom style="thin"/>
    </border>
    <border>
      <left style="thin"/>
      <right style="thin"/>
      <top style="thin"/>
      <bottom style="medium"/>
    </border>
    <border>
      <left style="medium"/>
      <right>
        <color indexed="63"/>
      </right>
      <top style="medium"/>
      <bottom style="medium"/>
    </border>
    <border>
      <left style="thin"/>
      <right>
        <color indexed="63"/>
      </right>
      <top>
        <color indexed="63"/>
      </top>
      <bottom style="thin"/>
    </border>
    <border>
      <left style="thin"/>
      <right>
        <color indexed="63"/>
      </right>
      <top style="thin"/>
      <bottom style="thin"/>
    </border>
    <border>
      <left style="medium"/>
      <right style="thin"/>
      <top>
        <color indexed="63"/>
      </top>
      <bottom style="medium"/>
    </border>
    <border>
      <left style="medium"/>
      <right style="thin"/>
      <top style="medium"/>
      <bottom style="thin"/>
    </border>
    <border>
      <left>
        <color indexed="63"/>
      </left>
      <right style="thin"/>
      <top style="medium"/>
      <bottom style="thin"/>
    </border>
    <border>
      <left>
        <color indexed="63"/>
      </left>
      <right style="thin"/>
      <top>
        <color indexed="63"/>
      </top>
      <bottom style="medium"/>
    </border>
    <border>
      <left>
        <color indexed="63"/>
      </left>
      <right style="thin"/>
      <top style="thin"/>
      <bottom style="medium"/>
    </border>
    <border>
      <left style="thin"/>
      <right style="dotted"/>
      <top style="thin"/>
      <bottom style="thin"/>
    </border>
    <border>
      <left style="dotted"/>
      <right style="dotted"/>
      <top style="thin"/>
      <bottom style="thin"/>
    </border>
    <border>
      <left style="dotted"/>
      <right style="thin"/>
      <top style="thin"/>
      <bottom style="thin"/>
    </border>
    <border>
      <left style="dotted"/>
      <right>
        <color indexed="63"/>
      </right>
      <top style="thin"/>
      <bottom style="thin"/>
    </border>
    <border>
      <left style="medium"/>
      <right style="dashed"/>
      <top style="medium"/>
      <bottom style="medium"/>
    </border>
    <border>
      <left style="dashed"/>
      <right style="dashed"/>
      <top style="medium"/>
      <bottom style="medium"/>
    </border>
    <border>
      <left style="dashed"/>
      <right style="medium"/>
      <top style="medium"/>
      <bottom style="medium"/>
    </border>
    <border>
      <left>
        <color indexed="63"/>
      </left>
      <right>
        <color indexed="63"/>
      </right>
      <top>
        <color indexed="63"/>
      </top>
      <bottom style="medium"/>
    </border>
    <border>
      <left style="dashed"/>
      <right style="dashed"/>
      <top style="medium"/>
      <bottom style="thin"/>
    </border>
    <border>
      <left style="dashed"/>
      <right style="thin"/>
      <top style="medium"/>
      <bottom style="thin"/>
    </border>
    <border>
      <left style="thick">
        <color rgb="FF00B0F0"/>
      </left>
      <right>
        <color indexed="63"/>
      </right>
      <top style="thick">
        <color rgb="FF00B0F0"/>
      </top>
      <bottom style="thick">
        <color rgb="FF00B0F0"/>
      </bottom>
    </border>
    <border>
      <left>
        <color indexed="63"/>
      </left>
      <right>
        <color indexed="63"/>
      </right>
      <top style="thick">
        <color rgb="FF00B0F0"/>
      </top>
      <bottom style="thick">
        <color rgb="FF00B0F0"/>
      </bottom>
    </border>
    <border>
      <left>
        <color indexed="63"/>
      </left>
      <right style="thick">
        <color rgb="FF00B0F0"/>
      </right>
      <top style="thick">
        <color rgb="FF00B0F0"/>
      </top>
      <bottom style="thick">
        <color rgb="FF00B0F0"/>
      </bottom>
    </border>
    <border>
      <left style="thin"/>
      <right>
        <color indexed="63"/>
      </right>
      <top>
        <color indexed="63"/>
      </top>
      <bottom>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color indexed="63"/>
      </left>
      <right>
        <color indexed="63"/>
      </right>
      <top style="thin"/>
      <bottom>
        <color indexed="63"/>
      </bottom>
    </border>
  </borders>
  <cellStyleXfs count="66">
    <xf numFmtId="0" fontId="0" fillId="0" borderId="0">
      <alignment/>
      <protection/>
    </xf>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0" borderId="0" applyNumberFormat="0" applyFill="0" applyBorder="0" applyAlignment="0" applyProtection="0"/>
    <xf numFmtId="0" fontId="74" fillId="26" borderId="1" applyNumberFormat="0" applyAlignment="0" applyProtection="0"/>
    <xf numFmtId="0" fontId="75" fillId="27" borderId="0" applyNumberFormat="0" applyBorder="0" applyAlignment="0" applyProtection="0"/>
    <xf numFmtId="9" fontId="71" fillId="0" borderId="0" applyFont="0" applyFill="0" applyBorder="0" applyAlignment="0" applyProtection="0"/>
    <xf numFmtId="9" fontId="0" fillId="0" borderId="0" applyFont="0" applyFill="0" applyBorder="0" applyAlignment="0" applyProtection="0"/>
    <xf numFmtId="0" fontId="71" fillId="28" borderId="2" applyNumberFormat="0" applyFont="0" applyAlignment="0" applyProtection="0"/>
    <xf numFmtId="0" fontId="76" fillId="0" borderId="3" applyNumberFormat="0" applyFill="0" applyAlignment="0" applyProtection="0"/>
    <xf numFmtId="0" fontId="77" fillId="29" borderId="0" applyNumberFormat="0" applyBorder="0" applyAlignment="0" applyProtection="0"/>
    <xf numFmtId="0" fontId="78" fillId="30" borderId="4" applyNumberFormat="0" applyAlignment="0" applyProtection="0"/>
    <xf numFmtId="0" fontId="79" fillId="0" borderId="0" applyNumberFormat="0" applyFill="0" applyBorder="0" applyAlignment="0" applyProtection="0"/>
    <xf numFmtId="38" fontId="71" fillId="0" borderId="0" applyFont="0" applyFill="0" applyBorder="0" applyAlignment="0" applyProtection="0"/>
    <xf numFmtId="40" fontId="71" fillId="0" borderId="0" applyFon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0" fontId="84" fillId="30" borderId="9" applyNumberFormat="0" applyAlignment="0" applyProtection="0"/>
    <xf numFmtId="0" fontId="85" fillId="0" borderId="0" applyNumberFormat="0" applyFill="0" applyBorder="0" applyAlignment="0" applyProtection="0"/>
    <xf numFmtId="6" fontId="71" fillId="0" borderId="0" applyFont="0" applyFill="0" applyBorder="0" applyAlignment="0" applyProtection="0"/>
    <xf numFmtId="8" fontId="71" fillId="0" borderId="0" applyFont="0" applyFill="0" applyBorder="0" applyAlignment="0" applyProtection="0"/>
    <xf numFmtId="0" fontId="86"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7" fillId="32" borderId="0" applyNumberFormat="0" applyBorder="0" applyAlignment="0" applyProtection="0"/>
  </cellStyleXfs>
  <cellXfs count="148">
    <xf numFmtId="0" fontId="0" fillId="0" borderId="0" xfId="0" applyAlignment="1">
      <alignment/>
    </xf>
    <xf numFmtId="0" fontId="2" fillId="0" borderId="0" xfId="63" applyFont="1" applyProtection="1">
      <alignment vertical="center"/>
      <protection locked="0"/>
    </xf>
    <xf numFmtId="0" fontId="2" fillId="0" borderId="0" xfId="63" applyFont="1" applyProtection="1">
      <alignment vertical="center"/>
      <protection/>
    </xf>
    <xf numFmtId="0" fontId="8" fillId="0" borderId="0" xfId="0" applyFont="1" applyFill="1" applyAlignment="1" applyProtection="1">
      <alignment horizontal="left" vertical="center" shrinkToFit="1"/>
      <protection/>
    </xf>
    <xf numFmtId="0" fontId="8" fillId="33" borderId="0" xfId="0" applyFont="1" applyFill="1" applyAlignment="1" applyProtection="1">
      <alignment horizontal="left" vertical="center" shrinkToFit="1"/>
      <protection/>
    </xf>
    <xf numFmtId="0" fontId="10" fillId="0" borderId="10" xfId="0" applyFont="1" applyFill="1" applyBorder="1" applyAlignment="1" applyProtection="1">
      <alignment horizontal="center" vertical="center" shrinkToFit="1"/>
      <protection/>
    </xf>
    <xf numFmtId="0" fontId="0" fillId="0" borderId="0" xfId="0" applyAlignment="1">
      <alignment horizontal="center" vertical="center" shrinkToFit="1"/>
    </xf>
    <xf numFmtId="0" fontId="14" fillId="0" borderId="0" xfId="64" applyFont="1" applyAlignment="1">
      <alignment vertical="center"/>
      <protection/>
    </xf>
    <xf numFmtId="0" fontId="7" fillId="0" borderId="0" xfId="64" applyFont="1">
      <alignment vertical="center"/>
      <protection/>
    </xf>
    <xf numFmtId="0" fontId="15" fillId="0" borderId="0" xfId="64" applyFont="1">
      <alignment vertical="center"/>
      <protection/>
    </xf>
    <xf numFmtId="0" fontId="14" fillId="0" borderId="0" xfId="64" applyFont="1" applyAlignment="1">
      <alignment horizontal="center" vertical="center"/>
      <protection/>
    </xf>
    <xf numFmtId="0" fontId="7" fillId="0" borderId="0" xfId="64" applyFont="1" applyAlignment="1">
      <alignment horizontal="right" vertical="center"/>
      <protection/>
    </xf>
    <xf numFmtId="0" fontId="15" fillId="34" borderId="11" xfId="64" applyFont="1" applyFill="1" applyBorder="1" applyAlignment="1">
      <alignment horizontal="center" vertical="center"/>
      <protection/>
    </xf>
    <xf numFmtId="0" fontId="15" fillId="34" borderId="12" xfId="64" applyFont="1" applyFill="1" applyBorder="1" applyAlignment="1">
      <alignment horizontal="center" vertical="center" shrinkToFit="1"/>
      <protection/>
    </xf>
    <xf numFmtId="0" fontId="15" fillId="34" borderId="13" xfId="64" applyFont="1" applyFill="1" applyBorder="1" applyAlignment="1">
      <alignment horizontal="center" vertical="center" shrinkToFit="1"/>
      <protection/>
    </xf>
    <xf numFmtId="0" fontId="16" fillId="0" borderId="0" xfId="64" applyFont="1" applyAlignment="1">
      <alignment wrapText="1"/>
      <protection/>
    </xf>
    <xf numFmtId="0" fontId="15" fillId="0" borderId="0" xfId="64" applyFont="1" applyFill="1" applyBorder="1" applyAlignment="1">
      <alignment horizontal="center" vertical="top"/>
      <protection/>
    </xf>
    <xf numFmtId="0" fontId="15" fillId="0" borderId="14" xfId="64" applyFont="1" applyBorder="1" applyAlignment="1">
      <alignment horizontal="left" vertical="center" wrapText="1"/>
      <protection/>
    </xf>
    <xf numFmtId="0" fontId="17" fillId="0" borderId="14" xfId="64" applyFont="1" applyBorder="1" applyAlignment="1" quotePrefix="1">
      <alignment horizontal="right"/>
      <protection/>
    </xf>
    <xf numFmtId="0" fontId="17" fillId="0" borderId="0" xfId="64" applyFont="1" applyBorder="1" applyAlignment="1" quotePrefix="1">
      <alignment horizontal="right"/>
      <protection/>
    </xf>
    <xf numFmtId="0" fontId="15" fillId="0" borderId="0" xfId="64" applyFont="1" applyBorder="1">
      <alignment vertical="center"/>
      <protection/>
    </xf>
    <xf numFmtId="0" fontId="15" fillId="34" borderId="11" xfId="64" applyFont="1" applyFill="1" applyBorder="1" applyAlignment="1">
      <alignment horizontal="center" vertical="center" shrinkToFit="1"/>
      <protection/>
    </xf>
    <xf numFmtId="0" fontId="2" fillId="0" borderId="0" xfId="64" applyFont="1" applyBorder="1" applyAlignment="1">
      <alignment vertical="center" wrapText="1"/>
      <protection/>
    </xf>
    <xf numFmtId="0" fontId="15" fillId="0" borderId="0" xfId="64" applyFont="1" applyBorder="1" applyAlignment="1">
      <alignment vertical="center" wrapText="1"/>
      <protection/>
    </xf>
    <xf numFmtId="0" fontId="2" fillId="0" borderId="0" xfId="64" applyFont="1" applyAlignment="1">
      <alignment horizontal="right" vertical="center"/>
      <protection/>
    </xf>
    <xf numFmtId="0" fontId="7" fillId="0" borderId="15" xfId="64" applyFont="1" applyBorder="1" applyAlignment="1">
      <alignment vertical="center"/>
      <protection/>
    </xf>
    <xf numFmtId="0" fontId="7" fillId="0" borderId="0" xfId="64" applyFont="1" applyAlignment="1">
      <alignment vertical="center"/>
      <protection/>
    </xf>
    <xf numFmtId="0" fontId="88" fillId="0" borderId="0" xfId="64" applyFont="1" applyAlignment="1">
      <alignment vertical="top" wrapText="1"/>
      <protection/>
    </xf>
    <xf numFmtId="0" fontId="88" fillId="0" borderId="14" xfId="64" applyFont="1" applyBorder="1" applyAlignment="1">
      <alignment vertical="top" wrapText="1"/>
      <protection/>
    </xf>
    <xf numFmtId="0" fontId="17" fillId="0" borderId="16" xfId="64" applyFont="1" applyBorder="1" applyAlignment="1" quotePrefix="1">
      <alignment horizontal="right"/>
      <protection/>
    </xf>
    <xf numFmtId="0" fontId="15" fillId="0" borderId="0" xfId="64" applyFont="1" applyBorder="1" applyAlignment="1">
      <alignment horizontal="left" wrapText="1"/>
      <protection/>
    </xf>
    <xf numFmtId="0" fontId="15" fillId="0" borderId="0" xfId="64" applyFont="1" applyAlignment="1">
      <alignment/>
      <protection/>
    </xf>
    <xf numFmtId="0" fontId="0" fillId="0" borderId="0" xfId="0" applyAlignment="1">
      <alignment vertical="center" shrinkToFit="1"/>
    </xf>
    <xf numFmtId="0" fontId="8" fillId="35" borderId="0" xfId="0" applyFont="1" applyFill="1" applyAlignment="1" applyProtection="1">
      <alignment horizontal="left" vertical="center" shrinkToFit="1"/>
      <protection/>
    </xf>
    <xf numFmtId="0" fontId="7" fillId="35" borderId="0" xfId="0" applyFont="1" applyFill="1" applyBorder="1" applyAlignment="1" applyProtection="1">
      <alignment horizontal="center" vertical="center" shrinkToFit="1"/>
      <protection/>
    </xf>
    <xf numFmtId="0" fontId="89" fillId="35" borderId="0" xfId="0" applyFont="1" applyFill="1" applyBorder="1" applyAlignment="1" applyProtection="1">
      <alignment horizontal="center" vertical="center" shrinkToFit="1"/>
      <protection/>
    </xf>
    <xf numFmtId="0" fontId="0" fillId="35" borderId="0" xfId="0" applyFill="1" applyAlignment="1">
      <alignment horizontal="center" vertical="center" shrinkToFit="1"/>
    </xf>
    <xf numFmtId="0" fontId="22" fillId="35" borderId="0" xfId="0" applyFont="1" applyFill="1" applyAlignment="1" applyProtection="1">
      <alignment horizontal="center" vertical="center" shrinkToFit="1"/>
      <protection/>
    </xf>
    <xf numFmtId="0" fontId="90" fillId="33" borderId="0" xfId="0" applyFont="1" applyFill="1" applyAlignment="1" applyProtection="1">
      <alignment horizontal="left" vertical="center" shrinkToFit="1"/>
      <protection/>
    </xf>
    <xf numFmtId="0" fontId="91" fillId="33" borderId="0" xfId="0" applyFont="1" applyFill="1" applyBorder="1" applyAlignment="1" applyProtection="1">
      <alignment horizontal="left" vertical="center" wrapText="1"/>
      <protection/>
    </xf>
    <xf numFmtId="0" fontId="15" fillId="33" borderId="0" xfId="62" applyFont="1" applyFill="1" applyAlignment="1" applyProtection="1">
      <alignment horizontal="center" vertical="center"/>
      <protection locked="0"/>
    </xf>
    <xf numFmtId="0" fontId="15" fillId="33" borderId="0" xfId="62" applyFont="1" applyFill="1" applyProtection="1">
      <alignment vertical="center"/>
      <protection locked="0"/>
    </xf>
    <xf numFmtId="0" fontId="9" fillId="0" borderId="17" xfId="0" applyFont="1" applyFill="1" applyBorder="1" applyAlignment="1" applyProtection="1">
      <alignment horizontal="center" vertical="center" shrinkToFit="1"/>
      <protection/>
    </xf>
    <xf numFmtId="0" fontId="9" fillId="35" borderId="17" xfId="0" applyFont="1" applyFill="1" applyBorder="1" applyAlignment="1" applyProtection="1">
      <alignment horizontal="center" vertical="center" shrinkToFit="1"/>
      <protection/>
    </xf>
    <xf numFmtId="0" fontId="92" fillId="35" borderId="17" xfId="0" applyFont="1" applyFill="1" applyBorder="1" applyAlignment="1" applyProtection="1">
      <alignment horizontal="left" vertical="center" wrapText="1" shrinkToFit="1"/>
      <protection/>
    </xf>
    <xf numFmtId="0" fontId="8" fillId="0" borderId="0" xfId="0" applyFont="1" applyFill="1" applyBorder="1" applyAlignment="1" applyProtection="1">
      <alignment horizontal="left" vertical="distributed" wrapText="1" shrinkToFit="1"/>
      <protection/>
    </xf>
    <xf numFmtId="0" fontId="91" fillId="33" borderId="0" xfId="0" applyFont="1" applyFill="1" applyBorder="1" applyAlignment="1" applyProtection="1">
      <alignment vertical="center" wrapText="1"/>
      <protection/>
    </xf>
    <xf numFmtId="0" fontId="28" fillId="33" borderId="0" xfId="0" applyFont="1" applyFill="1" applyBorder="1" applyAlignment="1" applyProtection="1">
      <alignment vertical="center" wrapText="1"/>
      <protection/>
    </xf>
    <xf numFmtId="0" fontId="28" fillId="33" borderId="0" xfId="0" applyFont="1" applyFill="1" applyBorder="1" applyAlignment="1" applyProtection="1">
      <alignment horizontal="left" vertical="center" wrapText="1"/>
      <protection/>
    </xf>
    <xf numFmtId="0" fontId="93" fillId="28" borderId="18" xfId="64" applyFont="1" applyFill="1" applyBorder="1" applyAlignment="1" applyProtection="1">
      <alignment horizontal="center" vertical="center"/>
      <protection locked="0"/>
    </xf>
    <xf numFmtId="0" fontId="15" fillId="0" borderId="0" xfId="0" applyFont="1" applyAlignment="1">
      <alignment horizontal="center" vertical="center"/>
    </xf>
    <xf numFmtId="0" fontId="15" fillId="0" borderId="0" xfId="0" applyFont="1" applyAlignment="1">
      <alignment vertical="center"/>
    </xf>
    <xf numFmtId="176" fontId="7" fillId="28" borderId="18" xfId="64" applyNumberFormat="1" applyFont="1" applyFill="1" applyBorder="1" applyAlignment="1" applyProtection="1">
      <alignment horizontal="center" vertical="center" shrinkToFit="1"/>
      <protection locked="0"/>
    </xf>
    <xf numFmtId="0" fontId="94" fillId="34" borderId="13" xfId="64" applyFont="1" applyFill="1" applyBorder="1" applyAlignment="1">
      <alignment horizontal="center" vertical="center" shrinkToFit="1"/>
      <protection/>
    </xf>
    <xf numFmtId="0" fontId="94" fillId="34" borderId="11" xfId="64" applyFont="1" applyFill="1" applyBorder="1" applyAlignment="1">
      <alignment horizontal="center" vertical="center" shrinkToFit="1"/>
      <protection/>
    </xf>
    <xf numFmtId="0" fontId="95" fillId="34" borderId="11" xfId="64" applyFont="1" applyFill="1" applyBorder="1" applyAlignment="1">
      <alignment horizontal="center" vertical="center" shrinkToFit="1"/>
      <protection/>
    </xf>
    <xf numFmtId="10" fontId="96" fillId="0" borderId="11" xfId="43" applyNumberFormat="1" applyFont="1" applyFill="1" applyBorder="1" applyAlignment="1" quotePrefix="1">
      <alignment horizontal="center" vertical="center" shrinkToFit="1"/>
    </xf>
    <xf numFmtId="178" fontId="2" fillId="0" borderId="11" xfId="64" applyNumberFormat="1" applyFont="1" applyFill="1" applyBorder="1" applyAlignment="1">
      <alignment horizontal="center" vertical="center" shrinkToFit="1"/>
      <protection/>
    </xf>
    <xf numFmtId="176" fontId="7" fillId="28" borderId="19" xfId="64" applyNumberFormat="1" applyFont="1" applyFill="1" applyBorder="1" applyAlignment="1" applyProtection="1">
      <alignment horizontal="center" vertical="center" shrinkToFit="1"/>
      <protection locked="0"/>
    </xf>
    <xf numFmtId="0" fontId="15" fillId="34" borderId="13" xfId="64" applyFont="1" applyFill="1" applyBorder="1" applyAlignment="1">
      <alignment horizontal="center" vertical="center"/>
      <protection/>
    </xf>
    <xf numFmtId="178" fontId="2" fillId="0" borderId="20" xfId="64" applyNumberFormat="1" applyFont="1" applyFill="1" applyBorder="1" applyAlignment="1">
      <alignment horizontal="center" vertical="center" shrinkToFit="1"/>
      <protection/>
    </xf>
    <xf numFmtId="176" fontId="7" fillId="28" borderId="21" xfId="64" applyNumberFormat="1" applyFont="1" applyFill="1" applyBorder="1" applyAlignment="1" applyProtection="1">
      <alignment horizontal="center" vertical="center" shrinkToFit="1"/>
      <protection locked="0"/>
    </xf>
    <xf numFmtId="178" fontId="2" fillId="0" borderId="22" xfId="64" applyNumberFormat="1" applyFont="1" applyFill="1" applyBorder="1" applyAlignment="1">
      <alignment horizontal="center" vertical="center" shrinkToFit="1"/>
      <protection/>
    </xf>
    <xf numFmtId="178" fontId="2" fillId="0" borderId="23" xfId="64" applyNumberFormat="1" applyFont="1" applyFill="1" applyBorder="1" applyAlignment="1">
      <alignment horizontal="center" vertical="center" shrinkToFit="1"/>
      <protection/>
    </xf>
    <xf numFmtId="10" fontId="96" fillId="0" borderId="0" xfId="43" applyNumberFormat="1" applyFont="1" applyFill="1" applyBorder="1" applyAlignment="1" quotePrefix="1">
      <alignment horizontal="center" vertical="center" shrinkToFit="1"/>
    </xf>
    <xf numFmtId="176" fontId="7" fillId="28" borderId="24" xfId="64" applyNumberFormat="1" applyFont="1" applyFill="1" applyBorder="1" applyAlignment="1" applyProtection="1">
      <alignment horizontal="center" vertical="center" shrinkToFit="1"/>
      <protection locked="0"/>
    </xf>
    <xf numFmtId="176" fontId="2" fillId="0" borderId="13" xfId="64" applyNumberFormat="1" applyFont="1" applyFill="1" applyBorder="1" applyAlignment="1">
      <alignment horizontal="center" vertical="center" shrinkToFit="1"/>
      <protection/>
    </xf>
    <xf numFmtId="176" fontId="7" fillId="28" borderId="25" xfId="64" applyNumberFormat="1" applyFont="1" applyFill="1" applyBorder="1" applyAlignment="1" applyProtection="1">
      <alignment horizontal="center" vertical="center" shrinkToFit="1"/>
      <protection locked="0"/>
    </xf>
    <xf numFmtId="176" fontId="2" fillId="0" borderId="26" xfId="64" applyNumberFormat="1" applyFont="1" applyFill="1" applyBorder="1" applyAlignment="1">
      <alignment horizontal="center" vertical="center" shrinkToFit="1"/>
      <protection/>
    </xf>
    <xf numFmtId="176" fontId="7" fillId="28" borderId="27" xfId="64" applyNumberFormat="1" applyFont="1" applyFill="1" applyBorder="1" applyAlignment="1" applyProtection="1">
      <alignment horizontal="center" vertical="center" shrinkToFit="1"/>
      <protection locked="0"/>
    </xf>
    <xf numFmtId="176" fontId="2" fillId="0" borderId="28" xfId="64" applyNumberFormat="1" applyFont="1" applyFill="1" applyBorder="1" applyAlignment="1">
      <alignment horizontal="center" vertical="center" shrinkToFit="1"/>
      <protection/>
    </xf>
    <xf numFmtId="176" fontId="7" fillId="28" borderId="29" xfId="64" applyNumberFormat="1" applyFont="1" applyFill="1" applyBorder="1" applyAlignment="1" applyProtection="1">
      <alignment horizontal="center" vertical="center" shrinkToFit="1"/>
      <protection locked="0"/>
    </xf>
    <xf numFmtId="176" fontId="2" fillId="0" borderId="30" xfId="64" applyNumberFormat="1" applyFont="1" applyFill="1" applyBorder="1" applyAlignment="1">
      <alignment horizontal="center" vertical="center" shrinkToFit="1"/>
      <protection/>
    </xf>
    <xf numFmtId="0" fontId="2" fillId="0" borderId="0" xfId="64" applyFont="1" applyBorder="1" applyAlignment="1">
      <alignment wrapText="1"/>
      <protection/>
    </xf>
    <xf numFmtId="10" fontId="96" fillId="0" borderId="11" xfId="43" applyNumberFormat="1" applyFont="1" applyBorder="1" applyAlignment="1" quotePrefix="1">
      <alignment vertical="center" shrinkToFit="1"/>
    </xf>
    <xf numFmtId="176" fontId="7" fillId="28" borderId="31" xfId="64" applyNumberFormat="1" applyFont="1" applyFill="1" applyBorder="1" applyAlignment="1" applyProtection="1">
      <alignment horizontal="center" vertical="center" shrinkToFit="1"/>
      <protection locked="0"/>
    </xf>
    <xf numFmtId="178" fontId="2" fillId="0" borderId="13" xfId="64" applyNumberFormat="1" applyFont="1" applyFill="1" applyBorder="1" applyAlignment="1">
      <alignment horizontal="center" vertical="center" shrinkToFit="1"/>
      <protection/>
    </xf>
    <xf numFmtId="178" fontId="2" fillId="0" borderId="32" xfId="64" applyNumberFormat="1" applyFont="1" applyFill="1" applyBorder="1" applyAlignment="1">
      <alignment horizontal="center" vertical="center" shrinkToFit="1"/>
      <protection/>
    </xf>
    <xf numFmtId="178" fontId="2" fillId="0" borderId="26" xfId="64" applyNumberFormat="1" applyFont="1" applyFill="1" applyBorder="1" applyAlignment="1">
      <alignment horizontal="center" vertical="center" shrinkToFit="1"/>
      <protection/>
    </xf>
    <xf numFmtId="178" fontId="2" fillId="0" borderId="33" xfId="64" applyNumberFormat="1" applyFont="1" applyFill="1" applyBorder="1" applyAlignment="1">
      <alignment horizontal="center" vertical="center" shrinkToFit="1"/>
      <protection/>
    </xf>
    <xf numFmtId="178" fontId="2" fillId="0" borderId="28" xfId="64" applyNumberFormat="1" applyFont="1" applyFill="1" applyBorder="1" applyAlignment="1">
      <alignment horizontal="center" vertical="center" shrinkToFit="1"/>
      <protection/>
    </xf>
    <xf numFmtId="0" fontId="0" fillId="34" borderId="34" xfId="64" applyFont="1" applyFill="1" applyBorder="1" applyAlignment="1">
      <alignment horizontal="left" vertical="center" wrapText="1"/>
      <protection/>
    </xf>
    <xf numFmtId="0" fontId="0" fillId="34" borderId="35" xfId="64" applyFont="1" applyFill="1" applyBorder="1" applyAlignment="1">
      <alignment horizontal="left" vertical="center" wrapText="1"/>
      <protection/>
    </xf>
    <xf numFmtId="0" fontId="0" fillId="34" borderId="36" xfId="64" applyFont="1" applyFill="1" applyBorder="1" applyAlignment="1">
      <alignment horizontal="left" vertical="center" wrapText="1"/>
      <protection/>
    </xf>
    <xf numFmtId="0" fontId="0" fillId="34" borderId="11" xfId="64" applyFont="1" applyFill="1" applyBorder="1" applyAlignment="1">
      <alignment horizontal="left" vertical="center" wrapText="1"/>
      <protection/>
    </xf>
    <xf numFmtId="0" fontId="0" fillId="34" borderId="12" xfId="64" applyFont="1" applyFill="1" applyBorder="1" applyAlignment="1">
      <alignment horizontal="left" vertical="center" wrapText="1"/>
      <protection/>
    </xf>
    <xf numFmtId="0" fontId="0" fillId="34" borderId="37" xfId="64" applyFont="1" applyFill="1" applyBorder="1" applyAlignment="1">
      <alignment horizontal="left" vertical="center" wrapText="1"/>
      <protection/>
    </xf>
    <xf numFmtId="0" fontId="41" fillId="34" borderId="38" xfId="64" applyFont="1" applyFill="1" applyBorder="1" applyAlignment="1">
      <alignment horizontal="left" vertical="center" wrapText="1"/>
      <protection/>
    </xf>
    <xf numFmtId="176" fontId="2" fillId="0" borderId="39" xfId="64" applyNumberFormat="1" applyFont="1" applyFill="1" applyBorder="1" applyAlignment="1">
      <alignment horizontal="center" vertical="center" shrinkToFit="1"/>
      <protection/>
    </xf>
    <xf numFmtId="176" fontId="2" fillId="0" borderId="40" xfId="64" applyNumberFormat="1" applyFont="1" applyFill="1" applyBorder="1" applyAlignment="1">
      <alignment horizontal="center" vertical="center" shrinkToFit="1"/>
      <protection/>
    </xf>
    <xf numFmtId="176" fontId="2" fillId="0" borderId="41" xfId="64" applyNumberFormat="1" applyFont="1" applyFill="1" applyBorder="1" applyAlignment="1">
      <alignment horizontal="center" vertical="center" shrinkToFit="1"/>
      <protection/>
    </xf>
    <xf numFmtId="0" fontId="95" fillId="34" borderId="13" xfId="64" applyFont="1" applyFill="1" applyBorder="1" applyAlignment="1">
      <alignment horizontal="center" vertical="center" shrinkToFit="1"/>
      <protection/>
    </xf>
    <xf numFmtId="0" fontId="4" fillId="0" borderId="0" xfId="63" applyFont="1" applyAlignment="1" applyProtection="1">
      <alignment horizontal="center" vertical="center"/>
      <protection/>
    </xf>
    <xf numFmtId="0" fontId="97" fillId="0" borderId="0" xfId="63" applyFont="1" applyAlignment="1" applyProtection="1">
      <alignment horizontal="left" vertical="center" wrapText="1"/>
      <protection/>
    </xf>
    <xf numFmtId="0" fontId="95" fillId="0" borderId="0" xfId="63" applyFont="1" applyAlignment="1" applyProtection="1">
      <alignment horizontal="left" vertical="top" wrapText="1"/>
      <protection/>
    </xf>
    <xf numFmtId="0" fontId="98" fillId="0" borderId="0" xfId="63" applyFont="1" applyAlignment="1" applyProtection="1">
      <alignment horizontal="left" vertical="center" wrapText="1"/>
      <protection/>
    </xf>
    <xf numFmtId="0" fontId="22" fillId="6" borderId="0" xfId="0" applyFont="1" applyFill="1" applyAlignment="1" applyProtection="1">
      <alignment horizontal="center" vertical="center" shrinkToFit="1"/>
      <protection/>
    </xf>
    <xf numFmtId="0" fontId="0" fillId="0" borderId="0" xfId="0" applyAlignment="1">
      <alignment horizontal="center" vertical="center" shrinkToFit="1"/>
    </xf>
    <xf numFmtId="0" fontId="11" fillId="0" borderId="42" xfId="0" applyFont="1" applyFill="1" applyBorder="1" applyAlignment="1" applyProtection="1">
      <alignment horizontal="center" vertical="center" shrinkToFit="1"/>
      <protection/>
    </xf>
    <xf numFmtId="0" fontId="11" fillId="0" borderId="43" xfId="0" applyFont="1" applyFill="1" applyBorder="1" applyAlignment="1" applyProtection="1">
      <alignment horizontal="center" vertical="center" shrinkToFit="1"/>
      <protection/>
    </xf>
    <xf numFmtId="0" fontId="12" fillId="0" borderId="43" xfId="0" applyFont="1" applyFill="1" applyBorder="1" applyAlignment="1" applyProtection="1">
      <alignment horizontal="center" vertical="center" shrinkToFit="1"/>
      <protection/>
    </xf>
    <xf numFmtId="0" fontId="12" fillId="0" borderId="44" xfId="0" applyFont="1" applyFill="1" applyBorder="1" applyAlignment="1" applyProtection="1">
      <alignment horizontal="center" vertical="center" shrinkToFit="1"/>
      <protection/>
    </xf>
    <xf numFmtId="0" fontId="12" fillId="0" borderId="45" xfId="0" applyFont="1" applyFill="1" applyBorder="1" applyAlignment="1" applyProtection="1">
      <alignment horizontal="center" vertical="center" shrinkToFit="1"/>
      <protection/>
    </xf>
    <xf numFmtId="58" fontId="13" fillId="0" borderId="43" xfId="0" applyNumberFormat="1" applyFont="1" applyFill="1" applyBorder="1" applyAlignment="1" applyProtection="1">
      <alignment horizontal="center" vertical="center" shrinkToFit="1"/>
      <protection/>
    </xf>
    <xf numFmtId="58" fontId="13" fillId="0" borderId="44" xfId="0" applyNumberFormat="1" applyFont="1" applyFill="1" applyBorder="1" applyAlignment="1" applyProtection="1">
      <alignment horizontal="center" vertical="center" shrinkToFit="1"/>
      <protection/>
    </xf>
    <xf numFmtId="0" fontId="7" fillId="35" borderId="0" xfId="0" applyFont="1" applyFill="1" applyBorder="1" applyAlignment="1" applyProtection="1">
      <alignment horizontal="center" vertical="center" shrinkToFit="1"/>
      <protection/>
    </xf>
    <xf numFmtId="0" fontId="0" fillId="0" borderId="0" xfId="0" applyAlignment="1">
      <alignment/>
    </xf>
    <xf numFmtId="0" fontId="24" fillId="0" borderId="0" xfId="0" applyFont="1" applyFill="1" applyBorder="1" applyAlignment="1" applyProtection="1">
      <alignment horizontal="left" vertical="distributed" wrapText="1" shrinkToFit="1"/>
      <protection/>
    </xf>
    <xf numFmtId="0" fontId="9" fillId="0" borderId="46" xfId="0" applyFont="1" applyFill="1" applyBorder="1" applyAlignment="1" applyProtection="1">
      <alignment horizontal="center" vertical="center" shrinkToFit="1"/>
      <protection/>
    </xf>
    <xf numFmtId="0" fontId="9" fillId="0" borderId="47" xfId="0" applyFont="1" applyFill="1" applyBorder="1" applyAlignment="1" applyProtection="1">
      <alignment horizontal="center" vertical="center" shrinkToFit="1"/>
      <protection/>
    </xf>
    <xf numFmtId="0" fontId="99" fillId="28" borderId="47" xfId="0" applyFont="1" applyFill="1" applyBorder="1" applyAlignment="1" applyProtection="1">
      <alignment horizontal="left" vertical="center" wrapText="1" shrinkToFit="1"/>
      <protection/>
    </xf>
    <xf numFmtId="0" fontId="99" fillId="28" borderId="48" xfId="0" applyFont="1" applyFill="1" applyBorder="1" applyAlignment="1" applyProtection="1">
      <alignment horizontal="left" vertical="center" wrapText="1" shrinkToFit="1"/>
      <protection/>
    </xf>
    <xf numFmtId="0" fontId="100" fillId="0" borderId="49" xfId="0" applyFont="1" applyFill="1" applyBorder="1" applyAlignment="1" applyProtection="1">
      <alignment horizontal="left" vertical="center" wrapText="1" shrinkToFit="1"/>
      <protection/>
    </xf>
    <xf numFmtId="0" fontId="100" fillId="0" borderId="49" xfId="0" applyFont="1" applyFill="1" applyBorder="1" applyAlignment="1" applyProtection="1">
      <alignment horizontal="left" vertical="center" shrinkToFit="1"/>
      <protection/>
    </xf>
    <xf numFmtId="0" fontId="101" fillId="0" borderId="50" xfId="0" applyFont="1" applyFill="1" applyBorder="1" applyAlignment="1" applyProtection="1">
      <alignment horizontal="left" vertical="center" wrapText="1"/>
      <protection/>
    </xf>
    <xf numFmtId="0" fontId="101" fillId="0" borderId="51" xfId="0" applyFont="1" applyFill="1" applyBorder="1" applyAlignment="1" applyProtection="1">
      <alignment horizontal="left" vertical="center" wrapText="1"/>
      <protection/>
    </xf>
    <xf numFmtId="0" fontId="23" fillId="36" borderId="0" xfId="0" applyFont="1" applyFill="1" applyBorder="1" applyAlignment="1" applyProtection="1">
      <alignment horizontal="center" vertical="center" shrinkToFit="1"/>
      <protection/>
    </xf>
    <xf numFmtId="0" fontId="0" fillId="0" borderId="0" xfId="0" applyFont="1" applyBorder="1" applyAlignment="1">
      <alignment horizontal="center" vertical="center" shrinkToFit="1"/>
    </xf>
    <xf numFmtId="0" fontId="89" fillId="36" borderId="52" xfId="0" applyFont="1" applyFill="1" applyBorder="1" applyAlignment="1" applyProtection="1">
      <alignment horizontal="center" vertical="center" shrinkToFit="1"/>
      <protection/>
    </xf>
    <xf numFmtId="0" fontId="0" fillId="0" borderId="53" xfId="0" applyBorder="1" applyAlignment="1">
      <alignment horizontal="center" shrinkToFit="1"/>
    </xf>
    <xf numFmtId="0" fontId="0" fillId="0" borderId="54" xfId="0" applyBorder="1" applyAlignment="1">
      <alignment horizontal="center" shrinkToFit="1"/>
    </xf>
    <xf numFmtId="0" fontId="2" fillId="0" borderId="55" xfId="64" applyFont="1" applyBorder="1" applyAlignment="1">
      <alignment horizontal="left" vertical="center" wrapText="1"/>
      <protection/>
    </xf>
    <xf numFmtId="0" fontId="2" fillId="0" borderId="0" xfId="64" applyFont="1" applyBorder="1" applyAlignment="1">
      <alignment horizontal="left" vertical="center" wrapText="1"/>
      <protection/>
    </xf>
    <xf numFmtId="0" fontId="102" fillId="0" borderId="56" xfId="64" applyFont="1" applyBorder="1" applyAlignment="1">
      <alignment horizontal="center" vertical="center" wrapText="1"/>
      <protection/>
    </xf>
    <xf numFmtId="0" fontId="102" fillId="0" borderId="57" xfId="64" applyFont="1" applyBorder="1" applyAlignment="1">
      <alignment horizontal="center" vertical="center" wrapText="1"/>
      <protection/>
    </xf>
    <xf numFmtId="0" fontId="102" fillId="0" borderId="58" xfId="64" applyFont="1" applyBorder="1" applyAlignment="1">
      <alignment horizontal="center" vertical="center" wrapText="1"/>
      <protection/>
    </xf>
    <xf numFmtId="0" fontId="102" fillId="0" borderId="59" xfId="64" applyFont="1" applyBorder="1" applyAlignment="1">
      <alignment horizontal="center" vertical="center" wrapText="1"/>
      <protection/>
    </xf>
    <xf numFmtId="0" fontId="102" fillId="0" borderId="0" xfId="64" applyFont="1" applyBorder="1" applyAlignment="1">
      <alignment horizontal="center" vertical="center" wrapText="1"/>
      <protection/>
    </xf>
    <xf numFmtId="0" fontId="102" fillId="0" borderId="60" xfId="64" applyFont="1" applyBorder="1" applyAlignment="1">
      <alignment horizontal="center" vertical="center" wrapText="1"/>
      <protection/>
    </xf>
    <xf numFmtId="0" fontId="102" fillId="0" borderId="61" xfId="64" applyFont="1" applyBorder="1" applyAlignment="1">
      <alignment horizontal="center" vertical="center" wrapText="1"/>
      <protection/>
    </xf>
    <xf numFmtId="0" fontId="102" fillId="0" borderId="62" xfId="64" applyFont="1" applyBorder="1" applyAlignment="1">
      <alignment horizontal="center" vertical="center" wrapText="1"/>
      <protection/>
    </xf>
    <xf numFmtId="0" fontId="102" fillId="0" borderId="63" xfId="64" applyFont="1" applyBorder="1" applyAlignment="1">
      <alignment horizontal="center" vertical="center" wrapText="1"/>
      <protection/>
    </xf>
    <xf numFmtId="0" fontId="103" fillId="3" borderId="0" xfId="64" applyFont="1" applyFill="1" applyAlignment="1">
      <alignment horizontal="left" vertical="center" shrinkToFit="1"/>
      <protection/>
    </xf>
    <xf numFmtId="0" fontId="38" fillId="0" borderId="0" xfId="0" applyFont="1" applyAlignment="1">
      <alignment vertical="center" shrinkToFit="1"/>
    </xf>
    <xf numFmtId="0" fontId="36" fillId="0" borderId="0" xfId="64" applyFont="1" applyAlignment="1">
      <alignment horizontal="center" vertical="center"/>
      <protection/>
    </xf>
    <xf numFmtId="0" fontId="18" fillId="0" borderId="64" xfId="64" applyFont="1" applyBorder="1" applyAlignment="1">
      <alignment horizontal="center" vertical="center"/>
      <protection/>
    </xf>
    <xf numFmtId="0" fontId="18" fillId="0" borderId="0" xfId="64" applyFont="1" applyBorder="1" applyAlignment="1">
      <alignment horizontal="center" vertical="center"/>
      <protection/>
    </xf>
    <xf numFmtId="0" fontId="104" fillId="0" borderId="14" xfId="64" applyFont="1" applyBorder="1" applyAlignment="1">
      <alignment horizontal="left"/>
      <protection/>
    </xf>
    <xf numFmtId="0" fontId="18" fillId="0" borderId="16" xfId="64" applyFont="1" applyBorder="1" applyAlignment="1">
      <alignment horizontal="center" vertical="center"/>
      <protection/>
    </xf>
    <xf numFmtId="0" fontId="2" fillId="0" borderId="55" xfId="64" applyFont="1" applyBorder="1" applyAlignment="1">
      <alignment horizontal="center" vertical="center" wrapText="1"/>
      <protection/>
    </xf>
    <xf numFmtId="0" fontId="2" fillId="0" borderId="0" xfId="64" applyFont="1" applyBorder="1" applyAlignment="1">
      <alignment horizontal="center" vertical="center" wrapText="1"/>
      <protection/>
    </xf>
    <xf numFmtId="0" fontId="105" fillId="3" borderId="0" xfId="64" applyFont="1" applyFill="1" applyAlignment="1">
      <alignment horizontal="left" vertical="center" shrinkToFit="1"/>
      <protection/>
    </xf>
    <xf numFmtId="0" fontId="25" fillId="0" borderId="0" xfId="0" applyFont="1" applyAlignment="1">
      <alignment vertical="center" shrinkToFit="1"/>
    </xf>
    <xf numFmtId="0" fontId="7" fillId="0" borderId="15" xfId="64" applyFont="1" applyBorder="1" applyAlignment="1">
      <alignment horizontal="left" vertical="center"/>
      <protection/>
    </xf>
    <xf numFmtId="0" fontId="0" fillId="0" borderId="0" xfId="64" applyFont="1" applyAlignment="1">
      <alignment horizontal="left" vertical="center"/>
      <protection/>
    </xf>
    <xf numFmtId="0" fontId="88" fillId="0" borderId="0" xfId="64" applyFont="1" applyAlignment="1">
      <alignment horizontal="left" vertical="top" wrapText="1"/>
      <protection/>
    </xf>
    <xf numFmtId="0" fontId="0" fillId="0" borderId="0" xfId="64" applyFont="1" applyAlignment="1">
      <alignment vertical="center"/>
      <protection/>
    </xf>
    <xf numFmtId="0" fontId="0" fillId="0" borderId="14" xfId="64" applyFont="1" applyBorder="1" applyAlignment="1">
      <alignmen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良い" xfId="65"/>
  </cellStyles>
  <dxfs count="3">
    <dxf>
      <font>
        <color theme="0" tint="-0.04997999966144562"/>
      </font>
    </dxf>
    <dxf>
      <font>
        <color theme="0" tint="-0.04997999966144562"/>
      </font>
    </dxf>
    <dxf>
      <font>
        <color theme="0" tint="-0.04997999966144562"/>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19050</xdr:colOff>
      <xdr:row>10</xdr:row>
      <xdr:rowOff>285750</xdr:rowOff>
    </xdr:from>
    <xdr:to>
      <xdr:col>16</xdr:col>
      <xdr:colOff>0</xdr:colOff>
      <xdr:row>10</xdr:row>
      <xdr:rowOff>285750</xdr:rowOff>
    </xdr:to>
    <xdr:sp>
      <xdr:nvSpPr>
        <xdr:cNvPr id="1" name="Line 16"/>
        <xdr:cNvSpPr>
          <a:spLocks/>
        </xdr:cNvSpPr>
      </xdr:nvSpPr>
      <xdr:spPr>
        <a:xfrm>
          <a:off x="11229975" y="4105275"/>
          <a:ext cx="390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13</xdr:row>
      <xdr:rowOff>285750</xdr:rowOff>
    </xdr:from>
    <xdr:to>
      <xdr:col>16</xdr:col>
      <xdr:colOff>0</xdr:colOff>
      <xdr:row>13</xdr:row>
      <xdr:rowOff>285750</xdr:rowOff>
    </xdr:to>
    <xdr:sp>
      <xdr:nvSpPr>
        <xdr:cNvPr id="2" name="Line 17"/>
        <xdr:cNvSpPr>
          <a:spLocks/>
        </xdr:cNvSpPr>
      </xdr:nvSpPr>
      <xdr:spPr>
        <a:xfrm>
          <a:off x="11229975" y="5572125"/>
          <a:ext cx="390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31</xdr:row>
      <xdr:rowOff>285750</xdr:rowOff>
    </xdr:from>
    <xdr:to>
      <xdr:col>8</xdr:col>
      <xdr:colOff>0</xdr:colOff>
      <xdr:row>31</xdr:row>
      <xdr:rowOff>285750</xdr:rowOff>
    </xdr:to>
    <xdr:sp>
      <xdr:nvSpPr>
        <xdr:cNvPr id="3" name="Line 21"/>
        <xdr:cNvSpPr>
          <a:spLocks/>
        </xdr:cNvSpPr>
      </xdr:nvSpPr>
      <xdr:spPr>
        <a:xfrm>
          <a:off x="5248275" y="14859000"/>
          <a:ext cx="742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34</xdr:row>
      <xdr:rowOff>285750</xdr:rowOff>
    </xdr:from>
    <xdr:to>
      <xdr:col>8</xdr:col>
      <xdr:colOff>0</xdr:colOff>
      <xdr:row>34</xdr:row>
      <xdr:rowOff>285750</xdr:rowOff>
    </xdr:to>
    <xdr:sp>
      <xdr:nvSpPr>
        <xdr:cNvPr id="4" name="Line 22"/>
        <xdr:cNvSpPr>
          <a:spLocks/>
        </xdr:cNvSpPr>
      </xdr:nvSpPr>
      <xdr:spPr>
        <a:xfrm>
          <a:off x="5248275" y="16459200"/>
          <a:ext cx="742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13</xdr:row>
      <xdr:rowOff>285750</xdr:rowOff>
    </xdr:from>
    <xdr:to>
      <xdr:col>16</xdr:col>
      <xdr:colOff>0</xdr:colOff>
      <xdr:row>13</xdr:row>
      <xdr:rowOff>285750</xdr:rowOff>
    </xdr:to>
    <xdr:sp>
      <xdr:nvSpPr>
        <xdr:cNvPr id="5" name="Line 16"/>
        <xdr:cNvSpPr>
          <a:spLocks/>
        </xdr:cNvSpPr>
      </xdr:nvSpPr>
      <xdr:spPr>
        <a:xfrm>
          <a:off x="11229975" y="5572125"/>
          <a:ext cx="390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31</xdr:row>
      <xdr:rowOff>285750</xdr:rowOff>
    </xdr:from>
    <xdr:to>
      <xdr:col>8</xdr:col>
      <xdr:colOff>0</xdr:colOff>
      <xdr:row>31</xdr:row>
      <xdr:rowOff>285750</xdr:rowOff>
    </xdr:to>
    <xdr:sp>
      <xdr:nvSpPr>
        <xdr:cNvPr id="6" name="Line 16"/>
        <xdr:cNvSpPr>
          <a:spLocks/>
        </xdr:cNvSpPr>
      </xdr:nvSpPr>
      <xdr:spPr>
        <a:xfrm>
          <a:off x="5248275" y="14859000"/>
          <a:ext cx="742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34</xdr:row>
      <xdr:rowOff>285750</xdr:rowOff>
    </xdr:from>
    <xdr:to>
      <xdr:col>8</xdr:col>
      <xdr:colOff>0</xdr:colOff>
      <xdr:row>34</xdr:row>
      <xdr:rowOff>285750</xdr:rowOff>
    </xdr:to>
    <xdr:sp>
      <xdr:nvSpPr>
        <xdr:cNvPr id="7" name="Line 21"/>
        <xdr:cNvSpPr>
          <a:spLocks/>
        </xdr:cNvSpPr>
      </xdr:nvSpPr>
      <xdr:spPr>
        <a:xfrm>
          <a:off x="5248275" y="16459200"/>
          <a:ext cx="742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34</xdr:row>
      <xdr:rowOff>285750</xdr:rowOff>
    </xdr:from>
    <xdr:to>
      <xdr:col>8</xdr:col>
      <xdr:colOff>0</xdr:colOff>
      <xdr:row>34</xdr:row>
      <xdr:rowOff>285750</xdr:rowOff>
    </xdr:to>
    <xdr:sp>
      <xdr:nvSpPr>
        <xdr:cNvPr id="8" name="Line 16"/>
        <xdr:cNvSpPr>
          <a:spLocks/>
        </xdr:cNvSpPr>
      </xdr:nvSpPr>
      <xdr:spPr>
        <a:xfrm>
          <a:off x="5248275" y="16459200"/>
          <a:ext cx="742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20</xdr:row>
      <xdr:rowOff>285750</xdr:rowOff>
    </xdr:from>
    <xdr:to>
      <xdr:col>16</xdr:col>
      <xdr:colOff>0</xdr:colOff>
      <xdr:row>20</xdr:row>
      <xdr:rowOff>285750</xdr:rowOff>
    </xdr:to>
    <xdr:sp>
      <xdr:nvSpPr>
        <xdr:cNvPr id="9" name="Line 17"/>
        <xdr:cNvSpPr>
          <a:spLocks/>
        </xdr:cNvSpPr>
      </xdr:nvSpPr>
      <xdr:spPr>
        <a:xfrm>
          <a:off x="11229975" y="10096500"/>
          <a:ext cx="390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20</xdr:row>
      <xdr:rowOff>285750</xdr:rowOff>
    </xdr:from>
    <xdr:to>
      <xdr:col>16</xdr:col>
      <xdr:colOff>0</xdr:colOff>
      <xdr:row>20</xdr:row>
      <xdr:rowOff>285750</xdr:rowOff>
    </xdr:to>
    <xdr:sp>
      <xdr:nvSpPr>
        <xdr:cNvPr id="10" name="Line 16"/>
        <xdr:cNvSpPr>
          <a:spLocks/>
        </xdr:cNvSpPr>
      </xdr:nvSpPr>
      <xdr:spPr>
        <a:xfrm>
          <a:off x="11229975" y="10096500"/>
          <a:ext cx="390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41</xdr:row>
      <xdr:rowOff>285750</xdr:rowOff>
    </xdr:from>
    <xdr:to>
      <xdr:col>8</xdr:col>
      <xdr:colOff>0</xdr:colOff>
      <xdr:row>41</xdr:row>
      <xdr:rowOff>285750</xdr:rowOff>
    </xdr:to>
    <xdr:sp>
      <xdr:nvSpPr>
        <xdr:cNvPr id="11" name="Line 22"/>
        <xdr:cNvSpPr>
          <a:spLocks/>
        </xdr:cNvSpPr>
      </xdr:nvSpPr>
      <xdr:spPr>
        <a:xfrm>
          <a:off x="5248275" y="21336000"/>
          <a:ext cx="742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41</xdr:row>
      <xdr:rowOff>285750</xdr:rowOff>
    </xdr:from>
    <xdr:to>
      <xdr:col>8</xdr:col>
      <xdr:colOff>0</xdr:colOff>
      <xdr:row>41</xdr:row>
      <xdr:rowOff>285750</xdr:rowOff>
    </xdr:to>
    <xdr:sp>
      <xdr:nvSpPr>
        <xdr:cNvPr id="12" name="Line 21"/>
        <xdr:cNvSpPr>
          <a:spLocks/>
        </xdr:cNvSpPr>
      </xdr:nvSpPr>
      <xdr:spPr>
        <a:xfrm>
          <a:off x="5248275" y="21336000"/>
          <a:ext cx="742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41</xdr:row>
      <xdr:rowOff>285750</xdr:rowOff>
    </xdr:from>
    <xdr:to>
      <xdr:col>8</xdr:col>
      <xdr:colOff>0</xdr:colOff>
      <xdr:row>41</xdr:row>
      <xdr:rowOff>285750</xdr:rowOff>
    </xdr:to>
    <xdr:sp>
      <xdr:nvSpPr>
        <xdr:cNvPr id="13" name="Line 16"/>
        <xdr:cNvSpPr>
          <a:spLocks/>
        </xdr:cNvSpPr>
      </xdr:nvSpPr>
      <xdr:spPr>
        <a:xfrm>
          <a:off x="5248275" y="21336000"/>
          <a:ext cx="742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41</xdr:row>
      <xdr:rowOff>285750</xdr:rowOff>
    </xdr:from>
    <xdr:to>
      <xdr:col>8</xdr:col>
      <xdr:colOff>0</xdr:colOff>
      <xdr:row>41</xdr:row>
      <xdr:rowOff>285750</xdr:rowOff>
    </xdr:to>
    <xdr:sp>
      <xdr:nvSpPr>
        <xdr:cNvPr id="14" name="Line 22"/>
        <xdr:cNvSpPr>
          <a:spLocks/>
        </xdr:cNvSpPr>
      </xdr:nvSpPr>
      <xdr:spPr>
        <a:xfrm>
          <a:off x="5248275" y="21336000"/>
          <a:ext cx="742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41</xdr:row>
      <xdr:rowOff>285750</xdr:rowOff>
    </xdr:from>
    <xdr:to>
      <xdr:col>8</xdr:col>
      <xdr:colOff>0</xdr:colOff>
      <xdr:row>41</xdr:row>
      <xdr:rowOff>285750</xdr:rowOff>
    </xdr:to>
    <xdr:sp>
      <xdr:nvSpPr>
        <xdr:cNvPr id="15" name="Line 21"/>
        <xdr:cNvSpPr>
          <a:spLocks/>
        </xdr:cNvSpPr>
      </xdr:nvSpPr>
      <xdr:spPr>
        <a:xfrm>
          <a:off x="5248275" y="21336000"/>
          <a:ext cx="742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41</xdr:row>
      <xdr:rowOff>285750</xdr:rowOff>
    </xdr:from>
    <xdr:to>
      <xdr:col>8</xdr:col>
      <xdr:colOff>0</xdr:colOff>
      <xdr:row>41</xdr:row>
      <xdr:rowOff>285750</xdr:rowOff>
    </xdr:to>
    <xdr:sp>
      <xdr:nvSpPr>
        <xdr:cNvPr id="16" name="Line 16"/>
        <xdr:cNvSpPr>
          <a:spLocks/>
        </xdr:cNvSpPr>
      </xdr:nvSpPr>
      <xdr:spPr>
        <a:xfrm>
          <a:off x="5248275" y="21336000"/>
          <a:ext cx="742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9</xdr:row>
      <xdr:rowOff>285750</xdr:rowOff>
    </xdr:from>
    <xdr:to>
      <xdr:col>16</xdr:col>
      <xdr:colOff>0</xdr:colOff>
      <xdr:row>9</xdr:row>
      <xdr:rowOff>285750</xdr:rowOff>
    </xdr:to>
    <xdr:sp>
      <xdr:nvSpPr>
        <xdr:cNvPr id="17" name="Line 16"/>
        <xdr:cNvSpPr>
          <a:spLocks/>
        </xdr:cNvSpPr>
      </xdr:nvSpPr>
      <xdr:spPr>
        <a:xfrm>
          <a:off x="11229975" y="3286125"/>
          <a:ext cx="390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16</xdr:row>
      <xdr:rowOff>285750</xdr:rowOff>
    </xdr:from>
    <xdr:to>
      <xdr:col>16</xdr:col>
      <xdr:colOff>0</xdr:colOff>
      <xdr:row>16</xdr:row>
      <xdr:rowOff>285750</xdr:rowOff>
    </xdr:to>
    <xdr:sp>
      <xdr:nvSpPr>
        <xdr:cNvPr id="18" name="Line 16"/>
        <xdr:cNvSpPr>
          <a:spLocks/>
        </xdr:cNvSpPr>
      </xdr:nvSpPr>
      <xdr:spPr>
        <a:xfrm>
          <a:off x="11229975" y="7038975"/>
          <a:ext cx="390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18</xdr:row>
      <xdr:rowOff>285750</xdr:rowOff>
    </xdr:from>
    <xdr:to>
      <xdr:col>16</xdr:col>
      <xdr:colOff>0</xdr:colOff>
      <xdr:row>18</xdr:row>
      <xdr:rowOff>285750</xdr:rowOff>
    </xdr:to>
    <xdr:sp>
      <xdr:nvSpPr>
        <xdr:cNvPr id="19" name="Line 16"/>
        <xdr:cNvSpPr>
          <a:spLocks/>
        </xdr:cNvSpPr>
      </xdr:nvSpPr>
      <xdr:spPr>
        <a:xfrm>
          <a:off x="11229975" y="8458200"/>
          <a:ext cx="390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30</xdr:row>
      <xdr:rowOff>285750</xdr:rowOff>
    </xdr:from>
    <xdr:to>
      <xdr:col>8</xdr:col>
      <xdr:colOff>0</xdr:colOff>
      <xdr:row>30</xdr:row>
      <xdr:rowOff>285750</xdr:rowOff>
    </xdr:to>
    <xdr:sp>
      <xdr:nvSpPr>
        <xdr:cNvPr id="20" name="Line 16"/>
        <xdr:cNvSpPr>
          <a:spLocks/>
        </xdr:cNvSpPr>
      </xdr:nvSpPr>
      <xdr:spPr>
        <a:xfrm>
          <a:off x="5248275" y="14039850"/>
          <a:ext cx="742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37</xdr:row>
      <xdr:rowOff>285750</xdr:rowOff>
    </xdr:from>
    <xdr:to>
      <xdr:col>8</xdr:col>
      <xdr:colOff>0</xdr:colOff>
      <xdr:row>37</xdr:row>
      <xdr:rowOff>285750</xdr:rowOff>
    </xdr:to>
    <xdr:sp>
      <xdr:nvSpPr>
        <xdr:cNvPr id="21" name="Line 16"/>
        <xdr:cNvSpPr>
          <a:spLocks/>
        </xdr:cNvSpPr>
      </xdr:nvSpPr>
      <xdr:spPr>
        <a:xfrm>
          <a:off x="5248275" y="18059400"/>
          <a:ext cx="742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39</xdr:row>
      <xdr:rowOff>285750</xdr:rowOff>
    </xdr:from>
    <xdr:to>
      <xdr:col>8</xdr:col>
      <xdr:colOff>0</xdr:colOff>
      <xdr:row>39</xdr:row>
      <xdr:rowOff>285750</xdr:rowOff>
    </xdr:to>
    <xdr:sp>
      <xdr:nvSpPr>
        <xdr:cNvPr id="22" name="Line 16"/>
        <xdr:cNvSpPr>
          <a:spLocks/>
        </xdr:cNvSpPr>
      </xdr:nvSpPr>
      <xdr:spPr>
        <a:xfrm>
          <a:off x="5248275" y="19697700"/>
          <a:ext cx="742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41</xdr:row>
      <xdr:rowOff>285750</xdr:rowOff>
    </xdr:from>
    <xdr:to>
      <xdr:col>8</xdr:col>
      <xdr:colOff>0</xdr:colOff>
      <xdr:row>41</xdr:row>
      <xdr:rowOff>285750</xdr:rowOff>
    </xdr:to>
    <xdr:sp>
      <xdr:nvSpPr>
        <xdr:cNvPr id="23" name="Line 17"/>
        <xdr:cNvSpPr>
          <a:spLocks/>
        </xdr:cNvSpPr>
      </xdr:nvSpPr>
      <xdr:spPr>
        <a:xfrm>
          <a:off x="5248275" y="21336000"/>
          <a:ext cx="742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41</xdr:row>
      <xdr:rowOff>285750</xdr:rowOff>
    </xdr:from>
    <xdr:to>
      <xdr:col>8</xdr:col>
      <xdr:colOff>0</xdr:colOff>
      <xdr:row>41</xdr:row>
      <xdr:rowOff>285750</xdr:rowOff>
    </xdr:to>
    <xdr:sp>
      <xdr:nvSpPr>
        <xdr:cNvPr id="24" name="Line 16"/>
        <xdr:cNvSpPr>
          <a:spLocks/>
        </xdr:cNvSpPr>
      </xdr:nvSpPr>
      <xdr:spPr>
        <a:xfrm>
          <a:off x="5248275" y="21336000"/>
          <a:ext cx="742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6"/>
  <sheetViews>
    <sheetView showGridLines="0" showRowColHeaders="0" tabSelected="1" zoomScale="110" zoomScaleNormal="110" zoomScalePageLayoutView="0" workbookViewId="0" topLeftCell="A1">
      <pane xSplit="19" ySplit="22" topLeftCell="U23" activePane="bottomRight" state="frozen"/>
      <selection pane="topLeft" activeCell="B4" sqref="B4:S4"/>
      <selection pane="topRight" activeCell="B4" sqref="B4:S4"/>
      <selection pane="bottomLeft" activeCell="B4" sqref="B4:S4"/>
      <selection pane="bottomRight" activeCell="I5" sqref="I5"/>
    </sheetView>
  </sheetViews>
  <sheetFormatPr defaultColWidth="9.00390625" defaultRowHeight="13.5"/>
  <cols>
    <col min="1" max="1" width="5.75390625" style="2" customWidth="1"/>
    <col min="2" max="8" width="11.375" style="2" customWidth="1"/>
    <col min="9" max="16384" width="9.00390625" style="2" customWidth="1"/>
  </cols>
  <sheetData>
    <row r="1" ht="19.5">
      <c r="A1" s="1"/>
    </row>
    <row r="2" spans="2:8" ht="27" customHeight="1">
      <c r="B2" s="92" t="s">
        <v>0</v>
      </c>
      <c r="C2" s="92"/>
      <c r="D2" s="92"/>
      <c r="E2" s="92"/>
      <c r="F2" s="92"/>
      <c r="G2" s="92"/>
      <c r="H2" s="92"/>
    </row>
    <row r="3" spans="2:8" ht="54.75" customHeight="1">
      <c r="B3" s="93" t="s">
        <v>1</v>
      </c>
      <c r="C3" s="93"/>
      <c r="D3" s="93"/>
      <c r="E3" s="93"/>
      <c r="F3" s="93"/>
      <c r="G3" s="93"/>
      <c r="H3" s="93"/>
    </row>
    <row r="4" spans="2:8" ht="25.5" customHeight="1">
      <c r="B4" s="94"/>
      <c r="C4" s="94"/>
      <c r="D4" s="94"/>
      <c r="E4" s="94"/>
      <c r="F4" s="94"/>
      <c r="G4" s="94"/>
      <c r="H4" s="94"/>
    </row>
    <row r="5" spans="2:8" ht="72" customHeight="1">
      <c r="B5" s="93" t="s">
        <v>41</v>
      </c>
      <c r="C5" s="93"/>
      <c r="D5" s="93"/>
      <c r="E5" s="93"/>
      <c r="F5" s="93"/>
      <c r="G5" s="93"/>
      <c r="H5" s="93"/>
    </row>
    <row r="6" spans="2:8" ht="76.5" customHeight="1">
      <c r="B6" s="95"/>
      <c r="C6" s="95"/>
      <c r="D6" s="95"/>
      <c r="E6" s="95"/>
      <c r="F6" s="95"/>
      <c r="G6" s="95"/>
      <c r="H6" s="95"/>
    </row>
  </sheetData>
  <sheetProtection sheet="1" selectLockedCells="1" selectUnlockedCells="1"/>
  <mergeCells count="5">
    <mergeCell ref="B2:H2"/>
    <mergeCell ref="B3:H3"/>
    <mergeCell ref="B4:H4"/>
    <mergeCell ref="B5:H5"/>
    <mergeCell ref="B6:H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99CC"/>
    <pageSetUpPr fitToPage="1"/>
  </sheetPr>
  <dimension ref="A1:BA14"/>
  <sheetViews>
    <sheetView showGridLines="0" zoomScale="85" zoomScaleNormal="85" zoomScaleSheetLayoutView="100" zoomScalePageLayoutView="0" workbookViewId="0" topLeftCell="A1">
      <selection activeCell="Z10" sqref="Z10"/>
    </sheetView>
  </sheetViews>
  <sheetFormatPr defaultColWidth="9.00390625" defaultRowHeight="13.5"/>
  <cols>
    <col min="1" max="1" width="1.25" style="4" customWidth="1"/>
    <col min="2" max="19" width="3.625" style="4" customWidth="1"/>
    <col min="20" max="20" width="5.375" style="4" customWidth="1"/>
    <col min="21" max="26" width="3.625" style="4" customWidth="1"/>
    <col min="27" max="27" width="1.12109375" style="4" customWidth="1"/>
    <col min="28" max="28" width="4.375" style="4" hidden="1" customWidth="1"/>
    <col min="29" max="29" width="15.625" style="4" hidden="1" customWidth="1"/>
    <col min="30" max="30" width="50.75390625" style="4" hidden="1" customWidth="1"/>
    <col min="31" max="32" width="9.00390625" style="4" customWidth="1"/>
    <col min="33" max="33" width="9.00390625" style="38" customWidth="1"/>
    <col min="34" max="16384" width="9.00390625" style="4" customWidth="1"/>
  </cols>
  <sheetData>
    <row r="1" spans="1:27" ht="20.25" customHeight="1">
      <c r="A1" s="33"/>
      <c r="B1" s="33"/>
      <c r="C1" s="33"/>
      <c r="D1" s="33"/>
      <c r="E1" s="33"/>
      <c r="F1" s="33"/>
      <c r="G1" s="33"/>
      <c r="H1" s="33"/>
      <c r="I1" s="33"/>
      <c r="J1" s="33"/>
      <c r="K1" s="33"/>
      <c r="L1" s="33"/>
      <c r="M1" s="33"/>
      <c r="N1" s="33"/>
      <c r="O1" s="33"/>
      <c r="P1" s="33"/>
      <c r="Q1" s="33"/>
      <c r="R1" s="33"/>
      <c r="S1" s="33"/>
      <c r="T1" s="33"/>
      <c r="U1" s="33"/>
      <c r="V1" s="33"/>
      <c r="W1" s="33"/>
      <c r="X1" s="33"/>
      <c r="Y1" s="33"/>
      <c r="Z1" s="33"/>
      <c r="AA1" s="33"/>
    </row>
    <row r="2" spans="1:53" ht="56.25" customHeight="1">
      <c r="A2" s="37"/>
      <c r="B2" s="96" t="s">
        <v>35</v>
      </c>
      <c r="C2" s="97"/>
      <c r="D2" s="97"/>
      <c r="E2" s="97"/>
      <c r="F2" s="97"/>
      <c r="G2" s="97"/>
      <c r="H2" s="97"/>
      <c r="I2" s="97"/>
      <c r="J2" s="97"/>
      <c r="K2" s="97"/>
      <c r="L2" s="97"/>
      <c r="M2" s="97"/>
      <c r="N2" s="97"/>
      <c r="O2" s="97"/>
      <c r="P2" s="97"/>
      <c r="Q2" s="97"/>
      <c r="R2" s="97"/>
      <c r="S2" s="97"/>
      <c r="T2" s="97"/>
      <c r="U2" s="97"/>
      <c r="V2" s="97"/>
      <c r="W2" s="97"/>
      <c r="X2" s="97"/>
      <c r="Y2" s="97"/>
      <c r="Z2" s="97"/>
      <c r="AA2" s="3"/>
      <c r="AC2" s="40" t="s">
        <v>43</v>
      </c>
      <c r="AD2" s="47" t="s">
        <v>46</v>
      </c>
      <c r="AE2" s="46"/>
      <c r="AF2" s="46"/>
      <c r="AG2" s="46"/>
      <c r="AH2" s="46"/>
      <c r="AI2" s="46"/>
      <c r="AJ2" s="46"/>
      <c r="AK2" s="46"/>
      <c r="AL2" s="46"/>
      <c r="AM2" s="46"/>
      <c r="AN2" s="46"/>
      <c r="AO2" s="46"/>
      <c r="AP2" s="46"/>
      <c r="AQ2" s="46"/>
      <c r="AR2" s="46"/>
      <c r="AS2" s="46"/>
      <c r="AT2" s="46"/>
      <c r="AU2" s="46"/>
      <c r="AV2" s="46"/>
      <c r="AW2" s="46"/>
      <c r="AX2" s="46"/>
      <c r="AY2" s="46"/>
      <c r="AZ2" s="46"/>
      <c r="BA2" s="46"/>
    </row>
    <row r="3" spans="1:53" ht="36" customHeight="1" thickBot="1">
      <c r="A3" s="37"/>
      <c r="B3" s="37"/>
      <c r="C3" s="6"/>
      <c r="D3" s="6"/>
      <c r="E3" s="6"/>
      <c r="F3" s="6"/>
      <c r="G3" s="6"/>
      <c r="H3" s="6"/>
      <c r="I3" s="6"/>
      <c r="J3" s="6"/>
      <c r="K3" s="6"/>
      <c r="L3" s="6"/>
      <c r="M3" s="6"/>
      <c r="N3" s="6"/>
      <c r="O3" s="6"/>
      <c r="P3" s="6"/>
      <c r="Q3" s="6"/>
      <c r="R3" s="6"/>
      <c r="S3" s="6"/>
      <c r="T3" s="6"/>
      <c r="U3" s="6"/>
      <c r="V3" s="6"/>
      <c r="W3" s="6"/>
      <c r="X3" s="6"/>
      <c r="Y3" s="6"/>
      <c r="Z3" s="6"/>
      <c r="AA3" s="3"/>
      <c r="AC3" s="40" t="s">
        <v>44</v>
      </c>
      <c r="AD3" s="48" t="s">
        <v>37</v>
      </c>
      <c r="AE3" s="39"/>
      <c r="AF3" s="39"/>
      <c r="AG3" s="39"/>
      <c r="AH3" s="39"/>
      <c r="AI3" s="39"/>
      <c r="AJ3" s="39"/>
      <c r="AK3" s="39"/>
      <c r="AL3" s="39"/>
      <c r="AM3" s="39"/>
      <c r="AN3" s="39"/>
      <c r="AO3" s="39"/>
      <c r="AP3" s="39"/>
      <c r="AQ3" s="39"/>
      <c r="AR3" s="39"/>
      <c r="AS3" s="39"/>
      <c r="AT3" s="39"/>
      <c r="AU3" s="39"/>
      <c r="AV3" s="39"/>
      <c r="AW3" s="39"/>
      <c r="AX3" s="39"/>
      <c r="AY3" s="39"/>
      <c r="AZ3" s="39"/>
      <c r="BA3" s="39"/>
    </row>
    <row r="4" spans="1:53" ht="36" customHeight="1" thickBot="1" thickTop="1">
      <c r="A4" s="3"/>
      <c r="B4" s="116" t="s">
        <v>19</v>
      </c>
      <c r="C4" s="117"/>
      <c r="D4" s="117"/>
      <c r="E4" s="118" t="s">
        <v>42</v>
      </c>
      <c r="F4" s="119"/>
      <c r="G4" s="120"/>
      <c r="H4" s="105" t="s">
        <v>36</v>
      </c>
      <c r="I4" s="106"/>
      <c r="J4" s="106"/>
      <c r="K4" s="106"/>
      <c r="L4" s="106"/>
      <c r="M4" s="106"/>
      <c r="N4" s="106"/>
      <c r="O4" s="106"/>
      <c r="P4" s="34"/>
      <c r="Q4" s="35"/>
      <c r="R4" s="36"/>
      <c r="S4" s="36"/>
      <c r="T4" s="35"/>
      <c r="U4" s="32"/>
      <c r="V4" s="3"/>
      <c r="W4" s="3"/>
      <c r="X4" s="3"/>
      <c r="Y4" s="3"/>
      <c r="Z4" s="3"/>
      <c r="AA4" s="3"/>
      <c r="AC4" s="40" t="s">
        <v>45</v>
      </c>
      <c r="AD4" s="48" t="s">
        <v>67</v>
      </c>
      <c r="AE4" s="39"/>
      <c r="AF4" s="39"/>
      <c r="AG4" s="39"/>
      <c r="AH4" s="39"/>
      <c r="AI4" s="39"/>
      <c r="AJ4" s="39"/>
      <c r="AK4" s="39"/>
      <c r="AL4" s="39"/>
      <c r="AM4" s="39"/>
      <c r="AN4" s="39"/>
      <c r="AO4" s="39"/>
      <c r="AP4" s="39"/>
      <c r="AQ4" s="39"/>
      <c r="AR4" s="39"/>
      <c r="AS4" s="39"/>
      <c r="AT4" s="39"/>
      <c r="AU4" s="39"/>
      <c r="AV4" s="39"/>
      <c r="AW4" s="39"/>
      <c r="AX4" s="39"/>
      <c r="AY4" s="39"/>
      <c r="AZ4" s="39"/>
      <c r="BA4" s="39"/>
    </row>
    <row r="5" spans="1:53" ht="66.75" customHeight="1" thickBot="1" thickTop="1">
      <c r="A5" s="3"/>
      <c r="B5" s="112" t="s">
        <v>34</v>
      </c>
      <c r="C5" s="113"/>
      <c r="D5" s="113"/>
      <c r="E5" s="113"/>
      <c r="F5" s="113"/>
      <c r="G5" s="113"/>
      <c r="H5" s="113"/>
      <c r="I5" s="113"/>
      <c r="J5" s="113"/>
      <c r="K5" s="113"/>
      <c r="L5" s="113"/>
      <c r="M5" s="113"/>
      <c r="N5" s="113"/>
      <c r="O5" s="113"/>
      <c r="P5" s="113"/>
      <c r="Q5" s="113"/>
      <c r="R5" s="113"/>
      <c r="S5" s="113"/>
      <c r="T5" s="113"/>
      <c r="U5" s="113"/>
      <c r="V5" s="113"/>
      <c r="W5" s="113"/>
      <c r="X5" s="113"/>
      <c r="Y5" s="113"/>
      <c r="Z5" s="113"/>
      <c r="AA5" s="3"/>
      <c r="AC5" s="40"/>
      <c r="AD5" s="48"/>
      <c r="AE5" s="39"/>
      <c r="AF5" s="39"/>
      <c r="AG5" s="39"/>
      <c r="AH5" s="39"/>
      <c r="AI5" s="39"/>
      <c r="AJ5" s="39"/>
      <c r="AK5" s="39"/>
      <c r="AL5" s="39"/>
      <c r="AM5" s="39"/>
      <c r="AN5" s="39"/>
      <c r="AO5" s="39"/>
      <c r="AP5" s="39"/>
      <c r="AQ5" s="39"/>
      <c r="AR5" s="39"/>
      <c r="AS5" s="39"/>
      <c r="AT5" s="39"/>
      <c r="AU5" s="39"/>
      <c r="AV5" s="39"/>
      <c r="AW5" s="39"/>
      <c r="AX5" s="39"/>
      <c r="AY5" s="39"/>
      <c r="AZ5" s="39"/>
      <c r="BA5" s="39"/>
    </row>
    <row r="6" spans="1:53" ht="126" customHeight="1" thickBot="1">
      <c r="A6" s="3"/>
      <c r="B6" s="108" t="s">
        <v>2</v>
      </c>
      <c r="C6" s="109"/>
      <c r="D6" s="110" t="str">
        <f>VLOOKUP($E$4,$AC$2:$AD$5,2,FALSE)</f>
        <v>【次のいずれかに適合すること。】
①介護職員の総数のうち、介護福祉士の占める割合が、８０％以上である。（※）
②介護職員の総数のうち、勤続年数１０年以上の介護福祉士の占める割合が、３５％以上である。　（※）</v>
      </c>
      <c r="E6" s="110"/>
      <c r="F6" s="110"/>
      <c r="G6" s="110"/>
      <c r="H6" s="110"/>
      <c r="I6" s="110"/>
      <c r="J6" s="110"/>
      <c r="K6" s="110"/>
      <c r="L6" s="110"/>
      <c r="M6" s="110"/>
      <c r="N6" s="110"/>
      <c r="O6" s="110"/>
      <c r="P6" s="110"/>
      <c r="Q6" s="110"/>
      <c r="R6" s="110"/>
      <c r="S6" s="110"/>
      <c r="T6" s="110"/>
      <c r="U6" s="110"/>
      <c r="V6" s="110"/>
      <c r="W6" s="110"/>
      <c r="X6" s="110"/>
      <c r="Y6" s="110"/>
      <c r="Z6" s="111"/>
      <c r="AA6" s="3"/>
      <c r="AC6" s="40"/>
      <c r="AD6" s="41"/>
      <c r="AE6" s="39"/>
      <c r="AF6" s="39"/>
      <c r="AG6" s="39"/>
      <c r="AO6" s="39"/>
      <c r="AP6" s="39"/>
      <c r="AQ6" s="39"/>
      <c r="AR6" s="39"/>
      <c r="AS6" s="39"/>
      <c r="AT6" s="39"/>
      <c r="AU6" s="39"/>
      <c r="AV6" s="39"/>
      <c r="AW6" s="39"/>
      <c r="AX6" s="39"/>
      <c r="AY6" s="39"/>
      <c r="AZ6" s="39"/>
      <c r="BA6" s="39"/>
    </row>
    <row r="7" spans="1:31" ht="36.75" customHeight="1">
      <c r="A7" s="3"/>
      <c r="B7" s="5" t="s">
        <v>2</v>
      </c>
      <c r="C7" s="114" t="s">
        <v>38</v>
      </c>
      <c r="D7" s="114"/>
      <c r="E7" s="114"/>
      <c r="F7" s="114"/>
      <c r="G7" s="114"/>
      <c r="H7" s="114"/>
      <c r="I7" s="114"/>
      <c r="J7" s="114"/>
      <c r="K7" s="114"/>
      <c r="L7" s="114"/>
      <c r="M7" s="114"/>
      <c r="N7" s="114"/>
      <c r="O7" s="114"/>
      <c r="P7" s="114"/>
      <c r="Q7" s="114"/>
      <c r="R7" s="114"/>
      <c r="S7" s="114"/>
      <c r="T7" s="114"/>
      <c r="U7" s="114"/>
      <c r="V7" s="114"/>
      <c r="W7" s="114"/>
      <c r="X7" s="114"/>
      <c r="Y7" s="114"/>
      <c r="Z7" s="115"/>
      <c r="AA7" s="3"/>
      <c r="AC7" s="40"/>
      <c r="AD7" s="41"/>
      <c r="AE7" s="41"/>
    </row>
    <row r="8" spans="1:31" ht="38.25" customHeight="1" thickBot="1">
      <c r="A8" s="3"/>
      <c r="B8" s="3"/>
      <c r="C8" s="3"/>
      <c r="D8" s="3"/>
      <c r="E8" s="3"/>
      <c r="F8" s="3"/>
      <c r="G8" s="3"/>
      <c r="H8" s="3"/>
      <c r="I8" s="3"/>
      <c r="J8" s="3"/>
      <c r="K8" s="3"/>
      <c r="L8" s="3"/>
      <c r="M8" s="3"/>
      <c r="N8" s="3"/>
      <c r="O8" s="3"/>
      <c r="P8" s="3"/>
      <c r="Q8" s="3"/>
      <c r="R8" s="3"/>
      <c r="S8" s="3"/>
      <c r="T8" s="3"/>
      <c r="U8" s="3"/>
      <c r="V8" s="3"/>
      <c r="W8" s="3"/>
      <c r="X8" s="3"/>
      <c r="Y8" s="3"/>
      <c r="Z8" s="3"/>
      <c r="AA8" s="3"/>
      <c r="AE8" s="41"/>
    </row>
    <row r="9" spans="1:27" ht="44.25" customHeight="1" thickBot="1">
      <c r="A9" s="3"/>
      <c r="B9" s="108" t="s">
        <v>2</v>
      </c>
      <c r="C9" s="109"/>
      <c r="D9" s="110" t="s">
        <v>17</v>
      </c>
      <c r="E9" s="110"/>
      <c r="F9" s="110"/>
      <c r="G9" s="110"/>
      <c r="H9" s="110"/>
      <c r="I9" s="110"/>
      <c r="J9" s="110"/>
      <c r="K9" s="110"/>
      <c r="L9" s="110"/>
      <c r="M9" s="110"/>
      <c r="N9" s="110"/>
      <c r="O9" s="110"/>
      <c r="P9" s="110"/>
      <c r="Q9" s="110"/>
      <c r="R9" s="110"/>
      <c r="S9" s="110"/>
      <c r="T9" s="110"/>
      <c r="U9" s="110"/>
      <c r="V9" s="110"/>
      <c r="W9" s="110"/>
      <c r="X9" s="110"/>
      <c r="Y9" s="110"/>
      <c r="Z9" s="111"/>
      <c r="AA9" s="3"/>
    </row>
    <row r="10" spans="1:27" ht="44.25" customHeight="1">
      <c r="A10" s="3"/>
      <c r="B10" s="42"/>
      <c r="C10" s="43"/>
      <c r="D10" s="44"/>
      <c r="E10" s="44"/>
      <c r="F10" s="44"/>
      <c r="G10" s="44"/>
      <c r="H10" s="44"/>
      <c r="I10" s="44"/>
      <c r="J10" s="44"/>
      <c r="K10" s="44"/>
      <c r="L10" s="44"/>
      <c r="M10" s="44"/>
      <c r="N10" s="44"/>
      <c r="O10" s="44"/>
      <c r="P10" s="44"/>
      <c r="Q10" s="44"/>
      <c r="R10" s="44"/>
      <c r="S10" s="44"/>
      <c r="T10" s="44"/>
      <c r="U10" s="44"/>
      <c r="V10" s="44"/>
      <c r="W10" s="44"/>
      <c r="X10" s="44"/>
      <c r="Y10" s="44"/>
      <c r="Z10" s="44"/>
      <c r="AA10" s="3"/>
    </row>
    <row r="11" spans="1:27" ht="300.75" customHeight="1">
      <c r="A11" s="3"/>
      <c r="B11" s="107" t="s">
        <v>47</v>
      </c>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3"/>
    </row>
    <row r="12" spans="1:27" ht="39" customHeight="1">
      <c r="A12" s="3"/>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3"/>
    </row>
    <row r="13" spans="1:27" ht="21" customHeight="1">
      <c r="A13" s="3"/>
      <c r="B13" s="3"/>
      <c r="C13" s="3"/>
      <c r="D13" s="3"/>
      <c r="E13" s="3"/>
      <c r="F13" s="98" t="s">
        <v>3</v>
      </c>
      <c r="G13" s="99"/>
      <c r="H13" s="99"/>
      <c r="I13" s="100"/>
      <c r="J13" s="100"/>
      <c r="K13" s="100"/>
      <c r="L13" s="100"/>
      <c r="M13" s="100"/>
      <c r="N13" s="100"/>
      <c r="O13" s="100"/>
      <c r="P13" s="100"/>
      <c r="Q13" s="100"/>
      <c r="R13" s="100"/>
      <c r="S13" s="100"/>
      <c r="T13" s="100"/>
      <c r="U13" s="100"/>
      <c r="V13" s="100"/>
      <c r="W13" s="100"/>
      <c r="X13" s="100"/>
      <c r="Y13" s="100"/>
      <c r="Z13" s="101"/>
      <c r="AA13" s="3"/>
    </row>
    <row r="14" spans="1:27" ht="22.5" customHeight="1">
      <c r="A14" s="33"/>
      <c r="B14" s="3"/>
      <c r="C14" s="3"/>
      <c r="D14" s="3"/>
      <c r="E14" s="3"/>
      <c r="F14" s="98" t="s">
        <v>4</v>
      </c>
      <c r="G14" s="99"/>
      <c r="H14" s="99"/>
      <c r="I14" s="100"/>
      <c r="J14" s="100"/>
      <c r="K14" s="100"/>
      <c r="L14" s="100"/>
      <c r="M14" s="102"/>
      <c r="N14" s="98" t="s">
        <v>5</v>
      </c>
      <c r="O14" s="99"/>
      <c r="P14" s="99"/>
      <c r="Q14" s="99"/>
      <c r="R14" s="103" t="s">
        <v>48</v>
      </c>
      <c r="S14" s="103"/>
      <c r="T14" s="103"/>
      <c r="U14" s="103"/>
      <c r="V14" s="103"/>
      <c r="W14" s="103"/>
      <c r="X14" s="103"/>
      <c r="Y14" s="103"/>
      <c r="Z14" s="104"/>
      <c r="AA14" s="33"/>
    </row>
  </sheetData>
  <sheetProtection formatCells="0" formatColumns="0" formatRows="0" insertColumns="0" insertRows="0" insertHyperlinks="0" sort="0"/>
  <mergeCells count="17">
    <mergeCell ref="D9:Z9"/>
    <mergeCell ref="B5:Z5"/>
    <mergeCell ref="B6:C6"/>
    <mergeCell ref="D6:Z6"/>
    <mergeCell ref="C7:Z7"/>
    <mergeCell ref="B4:D4"/>
    <mergeCell ref="E4:G4"/>
    <mergeCell ref="B2:Z2"/>
    <mergeCell ref="F13:H13"/>
    <mergeCell ref="I13:Z13"/>
    <mergeCell ref="F14:H14"/>
    <mergeCell ref="I14:M14"/>
    <mergeCell ref="N14:Q14"/>
    <mergeCell ref="R14:Z14"/>
    <mergeCell ref="H4:O4"/>
    <mergeCell ref="B11:Z11"/>
    <mergeCell ref="B9:C9"/>
  </mergeCells>
  <dataValidations count="1">
    <dataValidation type="list" allowBlank="1" showInputMessage="1" showErrorMessage="1" sqref="E4">
      <formula1>$AC$2:$AC$5</formula1>
    </dataValidation>
  </dataValidations>
  <printOptions/>
  <pageMargins left="0.5905511811023623" right="0.3937007874015748" top="0.4724409448818898" bottom="0.3937007874015748" header="0.31496062992125984" footer="0.31496062992125984"/>
  <pageSetup fitToHeight="1" fitToWidth="1"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sheetPr>
    <tabColor theme="8" tint="0.5999900102615356"/>
  </sheetPr>
  <dimension ref="A1:S55"/>
  <sheetViews>
    <sheetView showGridLines="0" view="pageBreakPreview" zoomScale="70" zoomScaleNormal="85" zoomScaleSheetLayoutView="70" zoomScalePageLayoutView="0" workbookViewId="0" topLeftCell="A1">
      <selection activeCell="W9" sqref="W9"/>
    </sheetView>
  </sheetViews>
  <sheetFormatPr defaultColWidth="9.00390625" defaultRowHeight="13.5"/>
  <cols>
    <col min="1" max="1" width="1.00390625" style="9" customWidth="1"/>
    <col min="2" max="2" width="17.625" style="9" customWidth="1"/>
    <col min="3" max="13" width="10.00390625" style="9" customWidth="1"/>
    <col min="14" max="15" width="9.25390625" style="9" customWidth="1"/>
    <col min="16" max="16" width="5.375" style="9" bestFit="1" customWidth="1"/>
    <col min="17" max="17" width="11.625" style="9" customWidth="1"/>
    <col min="18" max="18" width="18.875" style="9" bestFit="1" customWidth="1"/>
    <col min="19" max="19" width="1.75390625" style="9" customWidth="1"/>
    <col min="20" max="16384" width="9.00390625" style="9" customWidth="1"/>
  </cols>
  <sheetData>
    <row r="1" spans="2:19" s="8" customFormat="1" ht="38.25" customHeight="1">
      <c r="B1" s="134" t="s">
        <v>20</v>
      </c>
      <c r="C1" s="134"/>
      <c r="D1" s="134"/>
      <c r="E1" s="134"/>
      <c r="F1" s="134"/>
      <c r="G1" s="134"/>
      <c r="H1" s="134"/>
      <c r="I1" s="134"/>
      <c r="J1" s="134"/>
      <c r="K1" s="134"/>
      <c r="L1" s="134"/>
      <c r="M1" s="134"/>
      <c r="N1" s="134"/>
      <c r="O1" s="134"/>
      <c r="P1" s="134"/>
      <c r="Q1" s="134"/>
      <c r="R1" s="134"/>
      <c r="S1" s="7"/>
    </row>
    <row r="2" spans="2:19" s="8" customFormat="1" ht="11.25" customHeight="1">
      <c r="B2" s="7"/>
      <c r="C2" s="7"/>
      <c r="D2" s="7"/>
      <c r="E2" s="7"/>
      <c r="F2" s="7"/>
      <c r="G2" s="7"/>
      <c r="H2" s="7"/>
      <c r="I2" s="7"/>
      <c r="J2" s="7"/>
      <c r="K2" s="7"/>
      <c r="L2" s="7"/>
      <c r="M2" s="7"/>
      <c r="N2" s="7"/>
      <c r="O2" s="7"/>
      <c r="P2" s="7"/>
      <c r="Q2" s="7"/>
      <c r="R2" s="7"/>
      <c r="S2" s="7"/>
    </row>
    <row r="3" spans="2:18" ht="30.75" customHeight="1">
      <c r="B3" s="132" t="s">
        <v>39</v>
      </c>
      <c r="C3" s="132"/>
      <c r="D3" s="132"/>
      <c r="E3" s="132"/>
      <c r="F3" s="132"/>
      <c r="G3" s="132"/>
      <c r="H3" s="132"/>
      <c r="I3" s="132"/>
      <c r="J3" s="132"/>
      <c r="K3" s="132"/>
      <c r="L3" s="132"/>
      <c r="M3" s="132"/>
      <c r="N3" s="132"/>
      <c r="O3" s="132"/>
      <c r="P3" s="133"/>
      <c r="Q3" s="133"/>
      <c r="R3" s="133"/>
    </row>
    <row r="4" spans="2:19" s="8" customFormat="1" ht="15" customHeight="1" thickBot="1">
      <c r="B4" s="10"/>
      <c r="C4" s="10"/>
      <c r="D4" s="10"/>
      <c r="E4" s="10"/>
      <c r="F4" s="10"/>
      <c r="G4" s="10"/>
      <c r="H4" s="10"/>
      <c r="I4" s="10"/>
      <c r="J4" s="10"/>
      <c r="K4" s="10"/>
      <c r="L4" s="10"/>
      <c r="M4" s="10"/>
      <c r="N4" s="10"/>
      <c r="O4" s="10"/>
      <c r="P4" s="10"/>
      <c r="Q4" s="10"/>
      <c r="R4" s="10"/>
      <c r="S4" s="10"/>
    </row>
    <row r="5" spans="2:19" s="8" customFormat="1" ht="23.25" customHeight="1" thickBot="1">
      <c r="B5" s="11" t="s">
        <v>50</v>
      </c>
      <c r="C5" s="49">
        <v>3</v>
      </c>
      <c r="D5" s="143" t="s">
        <v>21</v>
      </c>
      <c r="E5" s="144"/>
      <c r="F5" s="145" t="s">
        <v>22</v>
      </c>
      <c r="G5" s="146"/>
      <c r="H5" s="146"/>
      <c r="I5" s="146"/>
      <c r="J5" s="146"/>
      <c r="K5" s="146"/>
      <c r="L5" s="146"/>
      <c r="M5" s="146"/>
      <c r="N5" s="146"/>
      <c r="O5" s="146"/>
      <c r="P5" s="10"/>
      <c r="Q5" s="10"/>
      <c r="R5" s="10"/>
      <c r="S5" s="10"/>
    </row>
    <row r="6" spans="2:19" s="8" customFormat="1" ht="6.75" customHeight="1">
      <c r="B6" s="10"/>
      <c r="C6" s="10"/>
      <c r="D6" s="10"/>
      <c r="E6" s="10"/>
      <c r="F6" s="146"/>
      <c r="G6" s="146"/>
      <c r="H6" s="146"/>
      <c r="I6" s="146"/>
      <c r="J6" s="146"/>
      <c r="K6" s="146"/>
      <c r="L6" s="146"/>
      <c r="M6" s="146"/>
      <c r="N6" s="146"/>
      <c r="O6" s="146"/>
      <c r="P6" s="10"/>
      <c r="Q6" s="10"/>
      <c r="R6" s="10"/>
      <c r="S6" s="10"/>
    </row>
    <row r="7" spans="2:19" s="8" customFormat="1" ht="24.75" customHeight="1">
      <c r="B7" s="137" t="s">
        <v>49</v>
      </c>
      <c r="C7" s="137"/>
      <c r="D7" s="137"/>
      <c r="F7" s="147"/>
      <c r="G7" s="147"/>
      <c r="H7" s="147"/>
      <c r="I7" s="147"/>
      <c r="J7" s="147"/>
      <c r="K7" s="147"/>
      <c r="L7" s="147"/>
      <c r="M7" s="147"/>
      <c r="N7" s="147"/>
      <c r="O7" s="147"/>
      <c r="P7" s="10"/>
      <c r="Q7" s="10"/>
      <c r="R7" s="10"/>
      <c r="S7" s="10"/>
    </row>
    <row r="8" spans="2:15" ht="21.75" customHeight="1" thickBot="1">
      <c r="B8" s="59"/>
      <c r="C8" s="53" t="str">
        <f>"R"&amp;$C$5-1&amp;"．４月"</f>
        <v>R2．４月</v>
      </c>
      <c r="D8" s="53" t="str">
        <f>"R"&amp;$C$5-1&amp;"．５月"</f>
        <v>R2．５月</v>
      </c>
      <c r="E8" s="53" t="str">
        <f>"R"&amp;$C$5-1&amp;"．６月"</f>
        <v>R2．６月</v>
      </c>
      <c r="F8" s="53" t="str">
        <f>"R"&amp;$C$5-1&amp;"．７月"</f>
        <v>R2．７月</v>
      </c>
      <c r="G8" s="53" t="str">
        <f>"R"&amp;$C$5-1&amp;"．８月"</f>
        <v>R2．８月</v>
      </c>
      <c r="H8" s="53" t="str">
        <f>"R"&amp;$C$5-1&amp;"．９月"</f>
        <v>R2．９月</v>
      </c>
      <c r="I8" s="53" t="str">
        <f>"R"&amp;$C$5-1&amp;"．10月"</f>
        <v>R2．10月</v>
      </c>
      <c r="J8" s="53" t="str">
        <f>"R"&amp;$C$5-1&amp;"．11月"</f>
        <v>R2．11月</v>
      </c>
      <c r="K8" s="53" t="str">
        <f>"R"&amp;$C$5-1&amp;"．12月"</f>
        <v>R2．12月</v>
      </c>
      <c r="L8" s="53" t="str">
        <f>"R"&amp;$C$5&amp;"．１月"</f>
        <v>R3．１月</v>
      </c>
      <c r="M8" s="53" t="str">
        <f>"R"&amp;$C$5&amp;"．２月"</f>
        <v>R3．２月</v>
      </c>
      <c r="N8" s="13" t="s">
        <v>23</v>
      </c>
      <c r="O8" s="14" t="s">
        <v>24</v>
      </c>
    </row>
    <row r="9" spans="2:18" ht="64.5" customHeight="1" thickBot="1">
      <c r="B9" s="81" t="s">
        <v>59</v>
      </c>
      <c r="C9" s="61"/>
      <c r="D9" s="61"/>
      <c r="E9" s="61"/>
      <c r="F9" s="61"/>
      <c r="G9" s="61"/>
      <c r="H9" s="61"/>
      <c r="I9" s="61"/>
      <c r="J9" s="61"/>
      <c r="K9" s="61"/>
      <c r="L9" s="61"/>
      <c r="M9" s="61"/>
      <c r="N9" s="62">
        <f>SUM(C9:M9)</f>
        <v>0</v>
      </c>
      <c r="O9" s="63">
        <f>_xlfn.IFERROR(AVERAGE(C9:M9),"")</f>
      </c>
      <c r="P9" s="15"/>
      <c r="R9" s="22"/>
    </row>
    <row r="10" spans="2:18" ht="64.5" customHeight="1" thickBot="1">
      <c r="B10" s="82" t="s">
        <v>51</v>
      </c>
      <c r="C10" s="58"/>
      <c r="D10" s="58"/>
      <c r="E10" s="58"/>
      <c r="F10" s="58"/>
      <c r="G10" s="58"/>
      <c r="H10" s="58"/>
      <c r="I10" s="58"/>
      <c r="J10" s="58"/>
      <c r="K10" s="58"/>
      <c r="L10" s="58"/>
      <c r="M10" s="58"/>
      <c r="N10" s="60">
        <f>SUM(C10:M10)</f>
        <v>0</v>
      </c>
      <c r="O10" s="60">
        <f>_xlfn.IFERROR(AVERAGE(C10:M10),"")</f>
      </c>
      <c r="P10" s="16" t="s">
        <v>25</v>
      </c>
      <c r="Q10" s="56">
        <f>_xlfn.IFERROR(ROUNDDOWN(O10/O9,4),"")</f>
      </c>
      <c r="R10" s="22" t="s">
        <v>55</v>
      </c>
    </row>
    <row r="11" spans="2:18" ht="64.5" customHeight="1" thickBot="1">
      <c r="B11" s="83" t="s">
        <v>52</v>
      </c>
      <c r="C11" s="52"/>
      <c r="D11" s="52"/>
      <c r="E11" s="52"/>
      <c r="F11" s="52"/>
      <c r="G11" s="52"/>
      <c r="H11" s="52"/>
      <c r="I11" s="52"/>
      <c r="J11" s="52"/>
      <c r="K11" s="52"/>
      <c r="L11" s="52"/>
      <c r="M11" s="52"/>
      <c r="N11" s="57">
        <f>SUM(C11:M11)</f>
        <v>0</v>
      </c>
      <c r="O11" s="57">
        <f>_xlfn.IFERROR(AVERAGE(C11:M11),"")</f>
      </c>
      <c r="P11" s="16" t="s">
        <v>25</v>
      </c>
      <c r="Q11" s="56">
        <f>_xlfn.IFERROR(ROUNDDOWN(O11/O9,4),"")</f>
      </c>
      <c r="R11" s="22" t="s">
        <v>56</v>
      </c>
    </row>
    <row r="12" spans="2:18" s="20" customFormat="1" ht="29.25" customHeight="1">
      <c r="B12" s="137" t="s">
        <v>26</v>
      </c>
      <c r="C12" s="137"/>
      <c r="D12" s="137"/>
      <c r="E12" s="17"/>
      <c r="F12" s="17"/>
      <c r="G12" s="17"/>
      <c r="H12" s="17"/>
      <c r="I12" s="17"/>
      <c r="J12" s="17"/>
      <c r="K12" s="18"/>
      <c r="L12" s="18"/>
      <c r="M12" s="18"/>
      <c r="N12" s="138" t="s">
        <v>27</v>
      </c>
      <c r="O12" s="138"/>
      <c r="P12" s="16"/>
      <c r="Q12" s="19"/>
      <c r="R12" s="22"/>
    </row>
    <row r="13" spans="2:15" ht="21.75" customHeight="1" thickBot="1">
      <c r="B13" s="12"/>
      <c r="C13" s="54" t="str">
        <f>"H"&amp;$C$5-1&amp;"．４月"</f>
        <v>H2．４月</v>
      </c>
      <c r="D13" s="54" t="str">
        <f>"H"&amp;$C$5-1&amp;"．５月"</f>
        <v>H2．５月</v>
      </c>
      <c r="E13" s="54" t="str">
        <f>"H"&amp;$C$5-1&amp;"．６月"</f>
        <v>H2．６月</v>
      </c>
      <c r="F13" s="54" t="str">
        <f>"H"&amp;$C$5-1&amp;"．７月"</f>
        <v>H2．７月</v>
      </c>
      <c r="G13" s="54" t="str">
        <f>"H"&amp;$C$5-1&amp;"．８月"</f>
        <v>H2．８月</v>
      </c>
      <c r="H13" s="54" t="str">
        <f>"H"&amp;$C$5-1&amp;"．９月"</f>
        <v>H2．９月</v>
      </c>
      <c r="I13" s="54" t="str">
        <f>"H"&amp;$C$5-1&amp;"．10月"</f>
        <v>H2．10月</v>
      </c>
      <c r="J13" s="54" t="str">
        <f>"H"&amp;$C$5-1&amp;"．11月"</f>
        <v>H2．11月</v>
      </c>
      <c r="K13" s="54" t="str">
        <f>"H"&amp;$C$5-1&amp;"．12月"</f>
        <v>H2．12月</v>
      </c>
      <c r="L13" s="54" t="str">
        <f>"H"&amp;$C$5&amp;"．１月"</f>
        <v>H3．１月</v>
      </c>
      <c r="M13" s="54" t="str">
        <f>"H"&amp;$C$5&amp;"．２月"</f>
        <v>H3．２月</v>
      </c>
      <c r="N13" s="14" t="s">
        <v>23</v>
      </c>
      <c r="O13" s="21" t="s">
        <v>24</v>
      </c>
    </row>
    <row r="14" spans="2:18" ht="64.5" customHeight="1" thickBot="1">
      <c r="B14" s="84" t="s">
        <v>53</v>
      </c>
      <c r="C14" s="52"/>
      <c r="D14" s="52"/>
      <c r="E14" s="52"/>
      <c r="F14" s="52"/>
      <c r="G14" s="52"/>
      <c r="H14" s="52"/>
      <c r="I14" s="52"/>
      <c r="J14" s="52"/>
      <c r="K14" s="52"/>
      <c r="L14" s="52"/>
      <c r="M14" s="52"/>
      <c r="N14" s="57">
        <f>SUM(C14:M14)</f>
        <v>0</v>
      </c>
      <c r="O14" s="57">
        <f>_xlfn.IFERROR(AVERAGE(C14:M14),"")</f>
      </c>
      <c r="P14" s="16" t="s">
        <v>25</v>
      </c>
      <c r="Q14" s="56">
        <f>_xlfn.IFERROR(ROUNDDOWN(O14/O9,4),"")</f>
      </c>
      <c r="R14" s="22" t="s">
        <v>54</v>
      </c>
    </row>
    <row r="15" spans="2:18" s="20" customFormat="1" ht="29.25" customHeight="1">
      <c r="B15" s="137" t="s">
        <v>28</v>
      </c>
      <c r="C15" s="137"/>
      <c r="D15" s="137"/>
      <c r="E15" s="17"/>
      <c r="F15" s="17"/>
      <c r="G15" s="17"/>
      <c r="H15" s="17"/>
      <c r="I15" s="17"/>
      <c r="J15" s="17"/>
      <c r="K15" s="18"/>
      <c r="L15" s="18"/>
      <c r="M15" s="18"/>
      <c r="N15" s="138" t="s">
        <v>27</v>
      </c>
      <c r="O15" s="138"/>
      <c r="P15" s="16"/>
      <c r="Q15" s="19"/>
      <c r="R15" s="23"/>
    </row>
    <row r="16" spans="2:15" ht="21.75" customHeight="1">
      <c r="B16" s="12"/>
      <c r="C16" s="54" t="str">
        <f>"H"&amp;$C$5-1&amp;"．４月"</f>
        <v>H2．４月</v>
      </c>
      <c r="D16" s="54" t="str">
        <f>"H"&amp;$C$5-1&amp;"．５月"</f>
        <v>H2．５月</v>
      </c>
      <c r="E16" s="54" t="str">
        <f>"H"&amp;$C$5-1&amp;"．６月"</f>
        <v>H2．６月</v>
      </c>
      <c r="F16" s="54" t="str">
        <f>"H"&amp;$C$5-1&amp;"．７月"</f>
        <v>H2．７月</v>
      </c>
      <c r="G16" s="54" t="str">
        <f>"H"&amp;$C$5-1&amp;"．８月"</f>
        <v>H2．８月</v>
      </c>
      <c r="H16" s="54" t="str">
        <f>"H"&amp;$C$5-1&amp;"．９月"</f>
        <v>H2．９月</v>
      </c>
      <c r="I16" s="54" t="str">
        <f>"H"&amp;$C$5-1&amp;"．10月"</f>
        <v>H2．10月</v>
      </c>
      <c r="J16" s="54" t="str">
        <f>"H"&amp;$C$5-1&amp;"．11月"</f>
        <v>H2．11月</v>
      </c>
      <c r="K16" s="54" t="str">
        <f>"H"&amp;$C$5-1&amp;"．12月"</f>
        <v>H2．12月</v>
      </c>
      <c r="L16" s="54" t="str">
        <f>"H"&amp;$C$5&amp;"．１月"</f>
        <v>H3．１月</v>
      </c>
      <c r="M16" s="54" t="str">
        <f>"H"&amp;$C$5&amp;"．２月"</f>
        <v>H3．２月</v>
      </c>
      <c r="N16" s="14" t="s">
        <v>23</v>
      </c>
      <c r="O16" s="21" t="s">
        <v>24</v>
      </c>
    </row>
    <row r="17" spans="2:18" ht="47.25" customHeight="1" thickBot="1">
      <c r="B17" s="85" t="s">
        <v>57</v>
      </c>
      <c r="C17" s="65"/>
      <c r="D17" s="65"/>
      <c r="E17" s="65"/>
      <c r="F17" s="65"/>
      <c r="G17" s="65"/>
      <c r="H17" s="65"/>
      <c r="I17" s="65"/>
      <c r="J17" s="65"/>
      <c r="K17" s="65"/>
      <c r="L17" s="65"/>
      <c r="M17" s="65"/>
      <c r="N17" s="66">
        <f>SUM(C17:M17)</f>
        <v>0</v>
      </c>
      <c r="O17" s="66">
        <f>_xlfn.IFERROR(AVERAGE(C17:M17),"")</f>
      </c>
      <c r="P17" s="16" t="s">
        <v>25</v>
      </c>
      <c r="Q17" s="56">
        <f>_xlfn.IFERROR(ROUNDDOWN(O17/O9,4),"")</f>
      </c>
      <c r="R17" s="22" t="s">
        <v>58</v>
      </c>
    </row>
    <row r="18" spans="2:17" ht="64.5" customHeight="1" thickBot="1">
      <c r="B18" s="87" t="s">
        <v>60</v>
      </c>
      <c r="C18" s="67"/>
      <c r="D18" s="67"/>
      <c r="E18" s="67"/>
      <c r="F18" s="67"/>
      <c r="G18" s="67"/>
      <c r="H18" s="67"/>
      <c r="I18" s="67"/>
      <c r="J18" s="67"/>
      <c r="K18" s="67"/>
      <c r="L18" s="67"/>
      <c r="M18" s="67"/>
      <c r="N18" s="88">
        <f>SUM(C18:M18)</f>
        <v>0</v>
      </c>
      <c r="O18" s="68">
        <f>_xlfn.IFERROR(AVERAGE(C18:M18),"")</f>
      </c>
      <c r="P18" s="16"/>
      <c r="Q18" s="19"/>
    </row>
    <row r="19" spans="2:18" ht="64.5" customHeight="1" thickBot="1">
      <c r="B19" s="86" t="s">
        <v>61</v>
      </c>
      <c r="C19" s="69"/>
      <c r="D19" s="69"/>
      <c r="E19" s="69"/>
      <c r="F19" s="69"/>
      <c r="G19" s="69"/>
      <c r="H19" s="69"/>
      <c r="I19" s="69"/>
      <c r="J19" s="69"/>
      <c r="K19" s="69"/>
      <c r="L19" s="69"/>
      <c r="M19" s="71"/>
      <c r="N19" s="89">
        <f>SUM(C19:M19)</f>
        <v>0</v>
      </c>
      <c r="O19" s="72">
        <f>_xlfn.IFERROR(AVERAGE(C19:M19),"")</f>
      </c>
      <c r="P19" s="16" t="s">
        <v>25</v>
      </c>
      <c r="Q19" s="56">
        <f>_xlfn.IFERROR(ROUNDDOWN(O19/O18,4),"")</f>
      </c>
      <c r="R19" s="22" t="s">
        <v>64</v>
      </c>
    </row>
    <row r="20" spans="2:18" ht="64.5" customHeight="1" thickBot="1">
      <c r="B20" s="87" t="s">
        <v>62</v>
      </c>
      <c r="C20" s="67"/>
      <c r="D20" s="67"/>
      <c r="E20" s="67"/>
      <c r="F20" s="67"/>
      <c r="G20" s="67"/>
      <c r="H20" s="67"/>
      <c r="I20" s="67"/>
      <c r="J20" s="67"/>
      <c r="K20" s="67"/>
      <c r="L20" s="67"/>
      <c r="M20" s="67"/>
      <c r="N20" s="88">
        <f>SUM(C20:M20)</f>
        <v>0</v>
      </c>
      <c r="O20" s="68">
        <f>_xlfn.IFERROR(AVERAGE(C20:M20),"")</f>
      </c>
      <c r="P20" s="16"/>
      <c r="Q20" s="64"/>
      <c r="R20" s="22"/>
    </row>
    <row r="21" spans="2:18" ht="64.5" customHeight="1" thickBot="1">
      <c r="B21" s="86" t="s">
        <v>63</v>
      </c>
      <c r="C21" s="71"/>
      <c r="D21" s="71"/>
      <c r="E21" s="71"/>
      <c r="F21" s="71"/>
      <c r="G21" s="71"/>
      <c r="H21" s="71"/>
      <c r="I21" s="71"/>
      <c r="J21" s="71"/>
      <c r="K21" s="71"/>
      <c r="L21" s="71"/>
      <c r="M21" s="71"/>
      <c r="N21" s="90">
        <f>SUM(C21:M21)</f>
        <v>0</v>
      </c>
      <c r="O21" s="70">
        <f>_xlfn.IFERROR(AVERAGE(C21:M21),"")</f>
      </c>
      <c r="P21" s="16" t="s">
        <v>25</v>
      </c>
      <c r="Q21" s="56">
        <f>_xlfn.IFERROR(ROUNDDOWN(O21/O20,4),"")</f>
      </c>
      <c r="R21" s="22" t="s">
        <v>29</v>
      </c>
    </row>
    <row r="23" spans="2:19" s="8" customFormat="1" ht="40.5" customHeight="1">
      <c r="B23" s="134" t="s">
        <v>20</v>
      </c>
      <c r="C23" s="134"/>
      <c r="D23" s="134"/>
      <c r="E23" s="134"/>
      <c r="F23" s="134"/>
      <c r="G23" s="134"/>
      <c r="H23" s="134"/>
      <c r="I23" s="134"/>
      <c r="J23" s="134"/>
      <c r="K23" s="134"/>
      <c r="L23" s="134"/>
      <c r="M23" s="134"/>
      <c r="N23" s="134"/>
      <c r="O23" s="134"/>
      <c r="P23" s="134"/>
      <c r="Q23" s="134"/>
      <c r="R23" s="134"/>
      <c r="S23" s="7"/>
    </row>
    <row r="24" spans="2:18" ht="37.5" customHeight="1">
      <c r="B24" s="141" t="s">
        <v>40</v>
      </c>
      <c r="C24" s="141"/>
      <c r="D24" s="141"/>
      <c r="E24" s="141"/>
      <c r="F24" s="141"/>
      <c r="G24" s="141"/>
      <c r="H24" s="141"/>
      <c r="I24" s="141"/>
      <c r="J24" s="141"/>
      <c r="K24" s="141"/>
      <c r="L24" s="141"/>
      <c r="M24" s="141"/>
      <c r="N24" s="141"/>
      <c r="O24" s="141"/>
      <c r="P24" s="142"/>
      <c r="Q24" s="142"/>
      <c r="R24" s="142"/>
    </row>
    <row r="25" spans="2:19" s="8" customFormat="1" ht="15" customHeight="1" thickBot="1">
      <c r="B25" s="10"/>
      <c r="C25" s="10"/>
      <c r="D25" s="10"/>
      <c r="E25" s="10"/>
      <c r="F25" s="10"/>
      <c r="G25" s="10"/>
      <c r="H25" s="10"/>
      <c r="I25" s="10"/>
      <c r="J25" s="10"/>
      <c r="K25" s="10"/>
      <c r="L25" s="10"/>
      <c r="M25" s="10"/>
      <c r="N25" s="10"/>
      <c r="O25" s="10"/>
      <c r="P25" s="10"/>
      <c r="Q25" s="10"/>
      <c r="R25" s="10"/>
      <c r="S25" s="10"/>
    </row>
    <row r="26" spans="2:19" s="8" customFormat="1" ht="23.25" customHeight="1" thickBot="1">
      <c r="B26" s="24" t="s">
        <v>30</v>
      </c>
      <c r="C26" s="49">
        <v>12</v>
      </c>
      <c r="D26" s="25" t="s">
        <v>31</v>
      </c>
      <c r="E26" s="26"/>
      <c r="F26" s="26"/>
      <c r="H26" s="145" t="s">
        <v>32</v>
      </c>
      <c r="I26" s="145"/>
      <c r="J26" s="145"/>
      <c r="K26" s="145"/>
      <c r="L26" s="145"/>
      <c r="M26" s="145"/>
      <c r="N26" s="145"/>
      <c r="O26" s="145"/>
      <c r="P26" s="145"/>
      <c r="Q26" s="145"/>
      <c r="R26" s="145"/>
      <c r="S26" s="10"/>
    </row>
    <row r="27" spans="2:19" s="8" customFormat="1" ht="6.75" customHeight="1">
      <c r="B27" s="10"/>
      <c r="C27" s="10"/>
      <c r="D27" s="10"/>
      <c r="E27" s="10"/>
      <c r="F27" s="10"/>
      <c r="G27" s="27"/>
      <c r="H27" s="145"/>
      <c r="I27" s="145"/>
      <c r="J27" s="145"/>
      <c r="K27" s="145"/>
      <c r="L27" s="145"/>
      <c r="M27" s="145"/>
      <c r="N27" s="145"/>
      <c r="O27" s="145"/>
      <c r="P27" s="145"/>
      <c r="Q27" s="145"/>
      <c r="R27" s="145"/>
      <c r="S27" s="10"/>
    </row>
    <row r="28" spans="2:19" s="8" customFormat="1" ht="23.25" customHeight="1">
      <c r="B28" s="137" t="s">
        <v>49</v>
      </c>
      <c r="C28" s="137"/>
      <c r="D28" s="137"/>
      <c r="E28" s="10"/>
      <c r="F28" s="10"/>
      <c r="G28" s="28"/>
      <c r="H28" s="145"/>
      <c r="I28" s="145"/>
      <c r="J28" s="145"/>
      <c r="K28" s="145"/>
      <c r="L28" s="145"/>
      <c r="M28" s="145"/>
      <c r="N28" s="145"/>
      <c r="O28" s="145"/>
      <c r="P28" s="145"/>
      <c r="Q28" s="145"/>
      <c r="R28" s="145"/>
      <c r="S28" s="10"/>
    </row>
    <row r="29" spans="2:18" ht="21.75" customHeight="1" thickBot="1">
      <c r="B29" s="59"/>
      <c r="C29" s="91" t="str">
        <f>VLOOKUP($C$26,$B$44:$E$55,2,FALSE)</f>
        <v>９月</v>
      </c>
      <c r="D29" s="91" t="str">
        <f>VLOOKUP($C$26,$B$44:$E$55,3,FALSE)</f>
        <v>１０月</v>
      </c>
      <c r="E29" s="91" t="str">
        <f>VLOOKUP($C$26,$B$44:$E$55,4,FALSE)</f>
        <v>１１月</v>
      </c>
      <c r="F29" s="14" t="s">
        <v>23</v>
      </c>
      <c r="G29" s="14" t="s">
        <v>24</v>
      </c>
      <c r="L29" s="123" t="s">
        <v>33</v>
      </c>
      <c r="M29" s="124"/>
      <c r="N29" s="124"/>
      <c r="O29" s="124"/>
      <c r="P29" s="124"/>
      <c r="Q29" s="124"/>
      <c r="R29" s="125"/>
    </row>
    <row r="30" spans="2:18" ht="64.5" customHeight="1" thickBot="1">
      <c r="B30" s="81" t="s">
        <v>59</v>
      </c>
      <c r="C30" s="61"/>
      <c r="D30" s="61"/>
      <c r="E30" s="61"/>
      <c r="F30" s="62">
        <f>SUM(C30:E30)</f>
        <v>0</v>
      </c>
      <c r="G30" s="63">
        <f>F30/3</f>
        <v>0</v>
      </c>
      <c r="H30" s="15"/>
      <c r="K30" s="73"/>
      <c r="L30" s="126"/>
      <c r="M30" s="127"/>
      <c r="N30" s="127"/>
      <c r="O30" s="127"/>
      <c r="P30" s="127"/>
      <c r="Q30" s="127"/>
      <c r="R30" s="128"/>
    </row>
    <row r="31" spans="2:18" ht="64.5" customHeight="1" thickBot="1">
      <c r="B31" s="82" t="s">
        <v>51</v>
      </c>
      <c r="C31" s="58"/>
      <c r="D31" s="58"/>
      <c r="E31" s="58"/>
      <c r="F31" s="60">
        <f>SUM(C31:E31)</f>
        <v>0</v>
      </c>
      <c r="G31" s="60">
        <f>F31/3</f>
        <v>0</v>
      </c>
      <c r="H31" s="16" t="s">
        <v>25</v>
      </c>
      <c r="I31" s="56">
        <f>_xlfn.IFERROR(ROUNDDOWN(G31/G30,4),"")</f>
      </c>
      <c r="J31" s="139" t="s">
        <v>55</v>
      </c>
      <c r="K31" s="140"/>
      <c r="L31" s="126"/>
      <c r="M31" s="127"/>
      <c r="N31" s="127"/>
      <c r="O31" s="127"/>
      <c r="P31" s="127"/>
      <c r="Q31" s="127"/>
      <c r="R31" s="128"/>
    </row>
    <row r="32" spans="2:18" ht="64.5" customHeight="1" thickBot="1">
      <c r="B32" s="83" t="s">
        <v>52</v>
      </c>
      <c r="C32" s="52"/>
      <c r="D32" s="52"/>
      <c r="E32" s="52"/>
      <c r="F32" s="57">
        <f>SUM(C32:E32)</f>
        <v>0</v>
      </c>
      <c r="G32" s="57">
        <f>F32/3</f>
        <v>0</v>
      </c>
      <c r="H32" s="16" t="s">
        <v>25</v>
      </c>
      <c r="I32" s="74">
        <f>_xlfn.IFERROR(ROUNDDOWN(G32/G30,4),"")</f>
      </c>
      <c r="J32" s="121" t="s">
        <v>56</v>
      </c>
      <c r="K32" s="122"/>
      <c r="L32" s="126"/>
      <c r="M32" s="127"/>
      <c r="N32" s="127"/>
      <c r="O32" s="127"/>
      <c r="P32" s="127"/>
      <c r="Q32" s="127"/>
      <c r="R32" s="128"/>
    </row>
    <row r="33" spans="1:18" ht="39.75" customHeight="1">
      <c r="A33" s="20"/>
      <c r="B33" s="137" t="s">
        <v>65</v>
      </c>
      <c r="C33" s="137"/>
      <c r="D33" s="137"/>
      <c r="E33" s="29"/>
      <c r="F33" s="138" t="s">
        <v>27</v>
      </c>
      <c r="G33" s="138"/>
      <c r="H33" s="16"/>
      <c r="I33" s="135"/>
      <c r="J33" s="136"/>
      <c r="K33" s="30"/>
      <c r="L33" s="126"/>
      <c r="M33" s="127"/>
      <c r="N33" s="127"/>
      <c r="O33" s="127"/>
      <c r="P33" s="127"/>
      <c r="Q33" s="127"/>
      <c r="R33" s="128"/>
    </row>
    <row r="34" spans="2:18" ht="21.75" customHeight="1" thickBot="1">
      <c r="B34" s="12"/>
      <c r="C34" s="55" t="str">
        <f>VLOOKUP($C$26,$B$44:$E$55,2,FALSE)</f>
        <v>９月</v>
      </c>
      <c r="D34" s="55" t="str">
        <f>VLOOKUP($C$26,$B$44:$E$55,3,FALSE)</f>
        <v>１０月</v>
      </c>
      <c r="E34" s="55" t="str">
        <f>VLOOKUP($C$26,$B$44:$E$55,4,FALSE)</f>
        <v>１１月</v>
      </c>
      <c r="F34" s="14" t="s">
        <v>23</v>
      </c>
      <c r="G34" s="21" t="s">
        <v>24</v>
      </c>
      <c r="L34" s="126"/>
      <c r="M34" s="127"/>
      <c r="N34" s="127"/>
      <c r="O34" s="127"/>
      <c r="P34" s="127"/>
      <c r="Q34" s="127"/>
      <c r="R34" s="128"/>
    </row>
    <row r="35" spans="2:18" ht="64.5" customHeight="1" thickBot="1">
      <c r="B35" s="84" t="s">
        <v>53</v>
      </c>
      <c r="C35" s="52"/>
      <c r="D35" s="52"/>
      <c r="E35" s="52"/>
      <c r="F35" s="57">
        <f>SUM(C35:E35)</f>
        <v>0</v>
      </c>
      <c r="G35" s="57">
        <f>F35/3</f>
        <v>0</v>
      </c>
      <c r="H35" s="16" t="s">
        <v>25</v>
      </c>
      <c r="I35" s="74">
        <f>_xlfn.IFERROR(ROUNDDOWN(G35/G30,4),"")</f>
      </c>
      <c r="J35" s="121" t="s">
        <v>54</v>
      </c>
      <c r="K35" s="122"/>
      <c r="L35" s="126"/>
      <c r="M35" s="127"/>
      <c r="N35" s="127"/>
      <c r="O35" s="127"/>
      <c r="P35" s="127"/>
      <c r="Q35" s="127"/>
      <c r="R35" s="128"/>
    </row>
    <row r="36" spans="1:18" ht="39.75" customHeight="1">
      <c r="A36" s="20"/>
      <c r="B36" s="137" t="s">
        <v>66</v>
      </c>
      <c r="C36" s="137"/>
      <c r="D36" s="137"/>
      <c r="E36" s="29"/>
      <c r="F36" s="138" t="s">
        <v>27</v>
      </c>
      <c r="G36" s="138"/>
      <c r="H36" s="16"/>
      <c r="I36" s="136"/>
      <c r="J36" s="136"/>
      <c r="K36" s="30"/>
      <c r="L36" s="129"/>
      <c r="M36" s="130"/>
      <c r="N36" s="130"/>
      <c r="O36" s="130"/>
      <c r="P36" s="130"/>
      <c r="Q36" s="130"/>
      <c r="R36" s="131"/>
    </row>
    <row r="37" spans="2:7" ht="21.75" customHeight="1" thickBot="1">
      <c r="B37" s="12"/>
      <c r="C37" s="21" t="str">
        <f>VLOOKUP($C$26,$B$44:$E$55,2,FALSE)</f>
        <v>９月</v>
      </c>
      <c r="D37" s="21" t="str">
        <f>VLOOKUP($C$26,$B$44:$E$55,3,FALSE)</f>
        <v>１０月</v>
      </c>
      <c r="E37" s="21" t="str">
        <f>VLOOKUP($C$26,$B$44:$E$55,4,FALSE)</f>
        <v>１１月</v>
      </c>
      <c r="F37" s="14" t="s">
        <v>23</v>
      </c>
      <c r="G37" s="21" t="s">
        <v>24</v>
      </c>
    </row>
    <row r="38" spans="2:11" ht="64.5" customHeight="1" thickBot="1">
      <c r="B38" s="85" t="s">
        <v>57</v>
      </c>
      <c r="C38" s="75"/>
      <c r="D38" s="75"/>
      <c r="E38" s="75"/>
      <c r="F38" s="76">
        <f>SUM(C38:E38)</f>
        <v>0</v>
      </c>
      <c r="G38" s="76">
        <f>F38/3</f>
        <v>0</v>
      </c>
      <c r="H38" s="16" t="s">
        <v>25</v>
      </c>
      <c r="I38" s="56">
        <f>_xlfn.IFERROR(ROUNDDOWN(G38/G30,4),"")</f>
      </c>
      <c r="J38" s="121" t="s">
        <v>58</v>
      </c>
      <c r="K38" s="122"/>
    </row>
    <row r="39" spans="2:10" ht="64.5" customHeight="1" thickBot="1">
      <c r="B39" s="87" t="s">
        <v>60</v>
      </c>
      <c r="C39" s="67"/>
      <c r="D39" s="67"/>
      <c r="E39" s="67"/>
      <c r="F39" s="77">
        <f>SUM(C39:E39)</f>
        <v>0</v>
      </c>
      <c r="G39" s="78">
        <f>F39/3</f>
        <v>0</v>
      </c>
      <c r="H39" s="16"/>
      <c r="I39" s="19"/>
      <c r="J39" s="31"/>
    </row>
    <row r="40" spans="2:17" ht="64.5" customHeight="1" thickBot="1">
      <c r="B40" s="86" t="s">
        <v>61</v>
      </c>
      <c r="C40" s="71"/>
      <c r="D40" s="71"/>
      <c r="E40" s="71"/>
      <c r="F40" s="79">
        <f>SUM(C40:E40)</f>
        <v>0</v>
      </c>
      <c r="G40" s="80">
        <f>F40/3</f>
        <v>0</v>
      </c>
      <c r="H40" s="16" t="s">
        <v>25</v>
      </c>
      <c r="I40" s="56">
        <f>_xlfn.IFERROR(ROUNDDOWN(G40/G39,4),"")</f>
      </c>
      <c r="J40" s="22" t="s">
        <v>64</v>
      </c>
      <c r="Q40" s="20"/>
    </row>
    <row r="41" spans="2:10" ht="64.5" customHeight="1" thickBot="1">
      <c r="B41" s="87" t="s">
        <v>62</v>
      </c>
      <c r="C41" s="67"/>
      <c r="D41" s="67"/>
      <c r="E41" s="67"/>
      <c r="F41" s="77">
        <f>SUM(C41:E41)</f>
        <v>0</v>
      </c>
      <c r="G41" s="78">
        <f>F41/3</f>
        <v>0</v>
      </c>
      <c r="H41" s="16"/>
      <c r="I41" s="19"/>
      <c r="J41" s="31"/>
    </row>
    <row r="42" spans="2:13" ht="64.5" customHeight="1" thickBot="1">
      <c r="B42" s="86" t="s">
        <v>63</v>
      </c>
      <c r="C42" s="71"/>
      <c r="D42" s="71"/>
      <c r="E42" s="71"/>
      <c r="F42" s="79">
        <f>SUM(C42:E42)</f>
        <v>0</v>
      </c>
      <c r="G42" s="80">
        <f>F42/3</f>
        <v>0</v>
      </c>
      <c r="H42" s="16" t="s">
        <v>25</v>
      </c>
      <c r="I42" s="56">
        <f>_xlfn.IFERROR(ROUNDDOWN(G42/G41,4),"")</f>
      </c>
      <c r="J42" s="121" t="s">
        <v>29</v>
      </c>
      <c r="K42" s="122"/>
      <c r="L42" s="122"/>
      <c r="M42" s="20"/>
    </row>
    <row r="44" spans="2:5" ht="20.25" customHeight="1" hidden="1">
      <c r="B44" s="50">
        <v>1</v>
      </c>
      <c r="C44" s="51" t="s">
        <v>6</v>
      </c>
      <c r="D44" s="51" t="s">
        <v>7</v>
      </c>
      <c r="E44" s="51" t="s">
        <v>8</v>
      </c>
    </row>
    <row r="45" spans="2:5" ht="20.25" customHeight="1" hidden="1">
      <c r="B45" s="50">
        <v>2</v>
      </c>
      <c r="C45" s="51" t="s">
        <v>7</v>
      </c>
      <c r="D45" s="51" t="s">
        <v>8</v>
      </c>
      <c r="E45" s="51" t="s">
        <v>9</v>
      </c>
    </row>
    <row r="46" spans="2:5" ht="20.25" customHeight="1" hidden="1">
      <c r="B46" s="50">
        <v>3</v>
      </c>
      <c r="C46" s="51" t="s">
        <v>8</v>
      </c>
      <c r="D46" s="51" t="s">
        <v>9</v>
      </c>
      <c r="E46" s="51" t="s">
        <v>10</v>
      </c>
    </row>
    <row r="47" spans="2:5" ht="20.25" customHeight="1" hidden="1">
      <c r="B47" s="50">
        <v>4</v>
      </c>
      <c r="C47" s="51" t="s">
        <v>9</v>
      </c>
      <c r="D47" s="51" t="s">
        <v>10</v>
      </c>
      <c r="E47" s="51" t="s">
        <v>11</v>
      </c>
    </row>
    <row r="48" spans="2:5" ht="20.25" customHeight="1" hidden="1">
      <c r="B48" s="50">
        <v>5</v>
      </c>
      <c r="C48" s="51" t="s">
        <v>10</v>
      </c>
      <c r="D48" s="51" t="s">
        <v>11</v>
      </c>
      <c r="E48" s="51" t="s">
        <v>12</v>
      </c>
    </row>
    <row r="49" spans="2:5" ht="20.25" customHeight="1" hidden="1">
      <c r="B49" s="50">
        <v>6</v>
      </c>
      <c r="C49" s="51" t="s">
        <v>11</v>
      </c>
      <c r="D49" s="51" t="s">
        <v>12</v>
      </c>
      <c r="E49" s="51" t="s">
        <v>13</v>
      </c>
    </row>
    <row r="50" spans="2:5" ht="20.25" customHeight="1" hidden="1">
      <c r="B50" s="50">
        <v>7</v>
      </c>
      <c r="C50" s="51" t="s">
        <v>12</v>
      </c>
      <c r="D50" s="51" t="s">
        <v>13</v>
      </c>
      <c r="E50" s="51" t="s">
        <v>14</v>
      </c>
    </row>
    <row r="51" spans="2:5" ht="20.25" customHeight="1" hidden="1">
      <c r="B51" s="50">
        <v>8</v>
      </c>
      <c r="C51" s="51" t="s">
        <v>13</v>
      </c>
      <c r="D51" s="51" t="s">
        <v>14</v>
      </c>
      <c r="E51" s="51" t="s">
        <v>15</v>
      </c>
    </row>
    <row r="52" spans="2:5" ht="20.25" customHeight="1" hidden="1">
      <c r="B52" s="50">
        <v>9</v>
      </c>
      <c r="C52" s="51" t="s">
        <v>14</v>
      </c>
      <c r="D52" s="51" t="s">
        <v>15</v>
      </c>
      <c r="E52" s="51" t="s">
        <v>16</v>
      </c>
    </row>
    <row r="53" spans="2:5" ht="20.25" customHeight="1" hidden="1">
      <c r="B53" s="50">
        <v>10</v>
      </c>
      <c r="C53" s="51" t="s">
        <v>15</v>
      </c>
      <c r="D53" s="51" t="s">
        <v>16</v>
      </c>
      <c r="E53" s="51" t="s">
        <v>18</v>
      </c>
    </row>
    <row r="54" spans="2:5" ht="20.25" customHeight="1" hidden="1">
      <c r="B54" s="50">
        <v>11</v>
      </c>
      <c r="C54" s="51" t="s">
        <v>16</v>
      </c>
      <c r="D54" s="51" t="s">
        <v>18</v>
      </c>
      <c r="E54" s="51" t="s">
        <v>6</v>
      </c>
    </row>
    <row r="55" spans="2:5" ht="20.25" customHeight="1" hidden="1">
      <c r="B55" s="50">
        <v>12</v>
      </c>
      <c r="C55" s="51" t="s">
        <v>18</v>
      </c>
      <c r="D55" s="51" t="s">
        <v>6</v>
      </c>
      <c r="E55" s="51" t="s">
        <v>7</v>
      </c>
    </row>
  </sheetData>
  <sheetProtection formatCells="0" formatColumns="0" formatRows="0" insertColumns="0" insertRows="0" insertHyperlinks="0"/>
  <mergeCells count="25">
    <mergeCell ref="H26:R28"/>
    <mergeCell ref="B15:D15"/>
    <mergeCell ref="B24:R24"/>
    <mergeCell ref="B1:R1"/>
    <mergeCell ref="D5:E5"/>
    <mergeCell ref="F5:O7"/>
    <mergeCell ref="B7:D7"/>
    <mergeCell ref="B12:D12"/>
    <mergeCell ref="N12:O12"/>
    <mergeCell ref="B33:D33"/>
    <mergeCell ref="F33:G33"/>
    <mergeCell ref="J31:K31"/>
    <mergeCell ref="J32:K32"/>
    <mergeCell ref="J35:K35"/>
    <mergeCell ref="I36:J36"/>
    <mergeCell ref="J38:K38"/>
    <mergeCell ref="J42:L42"/>
    <mergeCell ref="L29:R36"/>
    <mergeCell ref="B3:R3"/>
    <mergeCell ref="B23:R23"/>
    <mergeCell ref="I33:J33"/>
    <mergeCell ref="B36:D36"/>
    <mergeCell ref="F36:G36"/>
    <mergeCell ref="N15:O15"/>
    <mergeCell ref="B28:D28"/>
  </mergeCells>
  <conditionalFormatting sqref="N9:N11 N14:N16 N18:N21 F30:G32 F35:G35 F38:G42">
    <cfRule type="cellIs" priority="2" dxfId="2" operator="equal" stopIfTrue="1">
      <formula>0</formula>
    </cfRule>
  </conditionalFormatting>
  <conditionalFormatting sqref="N17">
    <cfRule type="cellIs" priority="1" dxfId="2" operator="equal" stopIfTrue="1">
      <formula>0</formula>
    </cfRule>
  </conditionalFormatting>
  <dataValidations count="2">
    <dataValidation type="decimal" operator="greaterThanOrEqual" allowBlank="1" showInputMessage="1" showErrorMessage="1" imeMode="off" sqref="C30:E32 C9:M11 C17:M21 C38:E42 C14:M14 C35:E35">
      <formula1>0</formula1>
    </dataValidation>
    <dataValidation type="list" allowBlank="1" showInputMessage="1" showErrorMessage="1" sqref="C26">
      <formula1>$B$44:$B$55</formula1>
    </dataValidation>
  </dataValidations>
  <printOptions horizontalCentered="1"/>
  <pageMargins left="0.2755905511811024" right="0.2755905511811024" top="0.8661417322834646" bottom="0.3937007874015748" header="0.2755905511811024" footer="0.5118110236220472"/>
  <pageSetup horizontalDpi="600" verticalDpi="600" orientation="landscape" paperSize="9" scale="62" r:id="rId2"/>
  <rowBreaks count="1" manualBreakCount="1">
    <brk id="22" max="1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河内長野市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寺澤</dc:creator>
  <cp:keywords/>
  <dc:description/>
  <cp:lastModifiedBy>今村　弘志</cp:lastModifiedBy>
  <cp:lastPrinted>2021-04-17T02:46:32Z</cp:lastPrinted>
  <dcterms:created xsi:type="dcterms:W3CDTF">2015-05-29T07:08:19Z</dcterms:created>
  <dcterms:modified xsi:type="dcterms:W3CDTF">2021-04-17T04:06:46Z</dcterms:modified>
  <cp:category/>
  <cp:version/>
  <cp:contentType/>
  <cp:contentStatus/>
</cp:coreProperties>
</file>