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12.指定・指導関係書類（障がい）\処遇改善加算関係通知\令和6年度分\"/>
    </mc:Choice>
  </mc:AlternateContent>
  <bookViews>
    <workbookView xWindow="-120" yWindow="-120" windowWidth="29040" windowHeight="15840" firstSheet="5" activeTab="11"/>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Sheet1" sheetId="35" r:id="rId12"/>
    <sheet name="【参考】数式用" sheetId="4" state="hidden" r:id="rId13"/>
    <sheet name="【参考】数式用2" sheetId="14" state="hidden" r:id="rId14"/>
    <sheet name="【参考】数式用3" sheetId="5" state="hidden" r:id="rId15"/>
  </sheets>
  <definedNames>
    <definedName name="_xlnm._FilterDatabase" localSheetId="12" hidden="1">【参考】数式用!#REF!</definedName>
    <definedName name="_xlnm._FilterDatabase" localSheetId="13" hidden="1">【参考】数式用2!$B$5:$S$23</definedName>
    <definedName name="_xlnm.Print_Area" localSheetId="12">【参考】数式用!$A$1:$G$27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27" l="1"/>
  <c r="L49" i="33"/>
  <c r="L49" i="32"/>
  <c r="L49" i="31"/>
  <c r="L49" i="30"/>
  <c r="L49" i="29"/>
  <c r="L49" i="21"/>
  <c r="L49" i="34"/>
  <c r="L49" i="28"/>
  <c r="L49" i="12"/>
  <c r="AW48" i="27" l="1"/>
  <c r="AW48" i="33"/>
  <c r="AW48" i="32"/>
  <c r="AW48" i="31"/>
  <c r="AW48" i="30"/>
  <c r="AW48" i="29"/>
  <c r="AW48" i="21"/>
  <c r="AW48" i="34"/>
  <c r="AW48" i="28"/>
  <c r="AW48" i="12"/>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50" i="34"/>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50" i="33"/>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50" i="32"/>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BF1" i="32"/>
  <c r="AS1" i="32"/>
  <c r="AA14" i="32" s="1"/>
  <c r="AI1" i="32"/>
  <c r="CI2" i="32" s="1"/>
  <c r="T67" i="31"/>
  <c r="AW63" i="31"/>
  <c r="AW62" i="31"/>
  <c r="AW61" i="31"/>
  <c r="H53" i="31"/>
  <c r="L50" i="3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50" i="30"/>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BF1" i="30"/>
  <c r="AS1" i="30"/>
  <c r="V14" i="30" s="1"/>
  <c r="AI1" i="30"/>
  <c r="CI2" i="30" s="1"/>
  <c r="T67" i="29"/>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S48" i="34"/>
  <c r="BE48" i="34" s="1"/>
  <c r="AC49" i="34" s="1"/>
  <c r="AC50" i="34" s="1"/>
  <c r="AC51" i="34" s="1"/>
  <c r="AC52" i="34" s="1"/>
  <c r="AS32" i="32"/>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AC51" i="33" s="1"/>
  <c r="AC52" i="33" s="1"/>
  <c r="CI6" i="34"/>
  <c r="AS61" i="34"/>
  <c r="AS36" i="34" s="1"/>
  <c r="BE48" i="32"/>
  <c r="AC49" i="32" s="1"/>
  <c r="AC50" i="32" s="1"/>
  <c r="AS58" i="34"/>
  <c r="AW59" i="34"/>
  <c r="AW58" i="34"/>
  <c r="AS28" i="32"/>
  <c r="CI3" i="34"/>
  <c r="Q50" i="34"/>
  <c r="BV51" i="34"/>
  <c r="CI3" i="33"/>
  <c r="BV51" i="33"/>
  <c r="Q50" i="33"/>
  <c r="BA51" i="32"/>
  <c r="Q51" i="32"/>
  <c r="CI3" i="31"/>
  <c r="BV51" i="31"/>
  <c r="Q50" i="31"/>
  <c r="BA51" i="30"/>
  <c r="Q51" i="30"/>
  <c r="Q51" i="29"/>
  <c r="V50" i="29"/>
  <c r="BA51" i="29"/>
  <c r="BE51" i="33" l="1"/>
  <c r="BE51" i="34"/>
  <c r="BE48" i="3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A51" i="34"/>
  <c r="Q51" i="34"/>
  <c r="V50" i="34"/>
  <c r="Q52" i="32"/>
  <c r="Q51" i="33"/>
  <c r="V50" i="33"/>
  <c r="BA51" i="33"/>
  <c r="V50" i="31"/>
  <c r="Q51" i="31"/>
  <c r="BA51" i="31"/>
  <c r="Q52" i="30"/>
  <c r="Q52" i="29"/>
  <c r="V51" i="29"/>
  <c r="V52" i="29" s="1"/>
  <c r="BE51" i="31" l="1"/>
  <c r="V51" i="30"/>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50"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BE48" i="28"/>
  <c r="AC49" i="28" s="1"/>
  <c r="AC50" i="28" s="1"/>
  <c r="AB131" i="18"/>
  <c r="AB129" i="18"/>
  <c r="BN51" i="21"/>
  <c r="BN51" i="27"/>
  <c r="T67" i="27"/>
  <c r="AW63" i="27"/>
  <c r="AW62" i="27"/>
  <c r="AW61" i="27"/>
  <c r="AD53" i="27"/>
  <c r="H53" i="27"/>
  <c r="L50" i="27"/>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H61" i="21"/>
  <c r="G49" i="27"/>
  <c r="AW58" i="27"/>
  <c r="AS58" i="27"/>
  <c r="AS24" i="27" s="1"/>
  <c r="AW59" i="27"/>
  <c r="BE48" i="27"/>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CI6" i="12" s="1"/>
  <c r="AP60" i="12"/>
  <c r="AH60" i="12"/>
  <c r="AP63" i="12"/>
  <c r="AH63" i="12"/>
  <c r="AH59" i="12"/>
  <c r="AP59" i="12"/>
  <c r="AP62" i="12"/>
  <c r="CI8" i="12" s="1"/>
  <c r="S144" i="18" s="1"/>
  <c r="AH62" i="12"/>
  <c r="AH57" i="12"/>
  <c r="AP57" i="12"/>
  <c r="BA48" i="12" s="1"/>
  <c r="Q49" i="12"/>
  <c r="AW60" i="12"/>
  <c r="BV51" i="12" l="1"/>
  <c r="T67" i="18" s="1"/>
  <c r="AB130" i="18"/>
  <c r="AB132" i="18"/>
  <c r="AS48" i="12"/>
  <c r="Q50" i="12"/>
  <c r="CI3" i="12"/>
  <c r="AR74" i="18" s="1"/>
  <c r="AH67" i="18"/>
  <c r="AB68" i="18"/>
  <c r="AH68" i="18" s="1"/>
  <c r="AK217" i="18" s="1"/>
  <c r="AW59" i="12"/>
  <c r="CI9" i="12"/>
  <c r="AM141" i="18" s="1"/>
  <c r="T67" i="12"/>
  <c r="CI10" i="12"/>
  <c r="AS62" i="12"/>
  <c r="AS40" i="12" s="1"/>
  <c r="CI7" i="12"/>
  <c r="G49" i="12"/>
  <c r="G50" i="12" s="1"/>
  <c r="AS61" i="12"/>
  <c r="AS36" i="12" s="1"/>
  <c r="AS63" i="12"/>
  <c r="AS44" i="12" s="1"/>
  <c r="AS59" i="12"/>
  <c r="AS60" i="12"/>
  <c r="AS32" i="12" s="1"/>
  <c r="AS58" i="12"/>
  <c r="AW58" i="12"/>
  <c r="BE48" i="12" l="1"/>
  <c r="AC49" i="12" s="1"/>
  <c r="AC50"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C52" i="12"/>
  <c r="AA25" i="18" l="1"/>
  <c r="AK212" i="18" s="1"/>
  <c r="Y21" i="18"/>
  <c r="AK211" i="18" s="1"/>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<sst xmlns="http://schemas.openxmlformats.org/spreadsheetml/2006/main" count="6476" uniqueCount="2384">
  <si>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</si>
  <si>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</si>
  <si>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</si>
  <si>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</si>
  <si>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</si>
  <si>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</si>
  <si>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</si>
  <si>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</si>
  <si>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</si>
  <si>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</si>
  <si>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</si>
  <si>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</si>
  <si>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</si>
  <si>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</si>
  <si>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</si>
  <si>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</si>
  <si>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</si>
  <si>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</si>
  <si>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</si>
  <si>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</si>
  <si>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</si>
  <si>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</si>
  <si>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</si>
  <si>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</si>
  <si>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</si>
  <si>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</si>
  <si>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</si>
  <si>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</si>
  <si>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</si>
  <si>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</si>
  <si>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</si>
  <si>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</si>
  <si>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</si>
  <si>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</si>
  <si>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</si>
  <si>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</si>
  <si>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</si>
  <si>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</si>
  <si>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</si>
  <si>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</si>
  <si>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</si>
  <si>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</si>
  <si>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</si>
  <si>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</si>
  <si>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</si>
  <si>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</si>
  <si>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</si>
  <si>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</si>
  <si>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</si>
  <si>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</si>
  <si>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</si>
  <si>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</si>
  <si>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</si>
  <si>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</si>
  <si>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</si>
  <si>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</si>
  <si>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</si>
  <si>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</si>
  <si>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</si>
  <si>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</si>
  <si>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</si>
  <si>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</si>
  <si>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</si>
  <si>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</si>
  <si>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</si>
  <si>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</si>
  <si>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</si>
  <si>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</si>
  <si>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</si>
  <si>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</si>
  <si>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</si>
  <si>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</si>
  <si>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</si>
  <si>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</si>
  <si>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</si>
  <si>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</si>
  <si>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</si>
  <si>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</si>
  <si>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</si>
  <si>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</si>
  <si>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</si>
  <si>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</si>
  <si>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</si>
  <si>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</si>
  <si>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</si>
  <si>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</si>
  <si>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</si>
  <si>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</si>
  <si>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</si>
  <si>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</si>
  <si>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</si>
  <si>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</si>
  <si>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</si>
  <si>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</si>
  <si>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</si>
  <si>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</si>
  <si>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</si>
  <si>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</si>
  <si>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</si>
  <si>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</si>
  <si>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</si>
  <si>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</si>
  <si>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</si>
  <si>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</si>
  <si>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</si>
  <si>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</si>
  <si>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</si>
  <si>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</si>
  <si>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</si>
  <si>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</si>
  <si>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</si>
  <si>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</si>
  <si>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</si>
  <si>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</si>
  <si>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</si>
  <si>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</si>
  <si>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</si>
  <si>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</si>
  <si>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</si>
  <si>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</si>
  <si>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</si>
  <si>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</si>
  <si>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</si>
  <si>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</si>
  <si>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</si>
  <si>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</si>
  <si>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</si>
  <si>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</si>
  <si>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</si>
  <si>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</si>
  <si>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</si>
  <si>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</si>
  <si>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</si>
  <si>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</si>
  <si>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</si>
  <si>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</si>
  <si>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</si>
  <si>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</si>
  <si>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</si>
  <si>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</si>
  <si>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</si>
  <si>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</si>
  <si>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</si>
  <si>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</si>
  <si>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</si>
  <si>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</si>
  <si>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</si>
  <si>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</si>
  <si>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</si>
  <si>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</si>
  <si>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</si>
  <si>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</si>
  <si>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</si>
  <si>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</si>
  <si>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</si>
  <si>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</si>
  <si>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</si>
  <si>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</si>
  <si>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</si>
  <si>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</si>
  <si>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</si>
  <si>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</si>
  <si>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</si>
  <si>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</si>
  <si>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</si>
  <si>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</si>
  <si>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</si>
  <si>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</si>
  <si>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</si>
  <si>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</si>
  <si>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</si>
  <si>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</si>
  <si>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</si>
  <si>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</si>
  <si>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</si>
  <si>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</si>
  <si>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</si>
  <si>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</si>
  <si>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</si>
  <si>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</si>
  <si>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</si>
  <si>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</si>
  <si>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</si>
  <si>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</si>
  <si>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</si>
  <si>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</si>
  <si>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</si>
  <si>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</si>
  <si>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</si>
  <si>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</si>
  <si>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</si>
  <si>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</si>
  <si>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</si>
  <si>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</si>
  <si>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</si>
  <si>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</si>
  <si>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</si>
  <si>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</si>
  <si>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</si>
  <si>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</si>
  <si>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</si>
  <si>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</si>
  <si>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</si>
  <si>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</si>
  <si>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</si>
  <si>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</si>
  <si>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</si>
  <si>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</si>
  <si>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</si>
  <si>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</si>
  <si>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</si>
  <si>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</si>
  <si>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</si>
  <si>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</si>
  <si>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</si>
  <si>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</si>
  <si>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</si>
  <si>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</si>
  <si>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</si>
  <si>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</si>
  <si>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</si>
  <si>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</si>
  <si>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</si>
  <si>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</si>
  <si>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</si>
  <si>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</si>
  <si>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</si>
  <si>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</si>
  <si>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</si>
  <si>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</si>
  <si>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</si>
  <si>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</si>
  <si>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</si>
  <si>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</si>
  <si>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</si>
  <si>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</si>
  <si>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</si>
  <si>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</si>
  <si>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</si>
  <si>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</si>
  <si>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</si>
  <si>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</si>
  <si>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</si>
  <si>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</si>
  <si>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</si>
  <si>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</si>
  <si>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</si>
  <si>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</si>
  <si>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</si>
  <si>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</si>
  <si>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</si>
  <si>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</si>
  <si>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</si>
  <si>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</si>
  <si>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</si>
  <si>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</si>
  <si>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</si>
  <si>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</si>
  <si>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</si>
  <si>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</si>
  <si>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</si>
  <si>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</si>
  <si>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</si>
  <si>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</si>
  <si>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</si>
  <si>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</si>
  <si>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</si>
  <si>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</si>
  <si>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</si>
  <si>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</si>
  <si>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</si>
  <si>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</si>
  <si>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</si>
  <si>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</si>
  <si>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</si>
  <si>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</si>
  <si>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</si>
  <si>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</si>
  <si>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</si>
  <si>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</si>
  <si>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</si>
  <si>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</si>
  <si>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</si>
  <si>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</si>
  <si>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</si>
  <si>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</si>
  <si>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</si>
  <si>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</si>
  <si>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</si>
  <si>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</si>
  <si>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</si>
  <si>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</si>
  <si>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</si>
  <si>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</si>
  <si>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</si>
  <si>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</si>
  <si>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</si>
  <si>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</si>
  <si>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</si>
  <si>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</si>
  <si>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</si>
  <si>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</si>
  <si>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</si>
  <si>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</si>
  <si>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</si>
  <si>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</si>
  <si>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</si>
  <si>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</si>
  <si>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</si>
  <si>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</si>
  <si>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</si>
  <si>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</si>
  <si>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</si>
  <si>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</si>
  <si>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</si>
  <si>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</si>
  <si>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</si>
  <si>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</si>
  <si>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</si>
  <si>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</si>
  <si>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</si>
  <si>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</si>
  <si>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</si>
  <si>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</si>
  <si>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</si>
  <si>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</si>
  <si>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</si>
  <si>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</si>
  <si>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</si>
  <si>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</si>
  <si>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</si>
  <si>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</si>
  <si>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</si>
  <si>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</si>
  <si>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</si>
  <si>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</si>
  <si>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</si>
  <si>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</si>
  <si>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</si>
  <si>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</si>
  <si>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</si>
  <si>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</si>
  <si>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</si>
  <si>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</si>
  <si>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</si>
  <si>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</si>
  <si>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</si>
  <si>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</si>
  <si>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</si>
  <si>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</si>
  <si>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</si>
  <si>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</si>
  <si>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</si>
  <si>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</si>
  <si>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</si>
  <si>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</si>
  <si>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</si>
  <si>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</si>
  <si>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</si>
  <si>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</si>
  <si>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</si>
  <si>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</si>
  <si>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</si>
  <si>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</si>
  <si>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</si>
  <si>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</si>
  <si>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</si>
  <si>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</si>
  <si>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</si>
  <si>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</si>
  <si>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</si>
  <si>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</si>
  <si>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</si>
  <si>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</si>
  <si>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</si>
  <si>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</si>
  <si>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</si>
  <si>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</si>
  <si>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</si>
  <si>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</si>
  <si>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</si>
  <si>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</si>
  <si>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</si>
  <si>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</si>
  <si>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</si>
  <si>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</si>
  <si>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</si>
  <si>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</si>
  <si>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</si>
  <si>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</si>
  <si>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</si>
  <si>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</si>
  <si>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</si>
  <si>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</si>
  <si>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</si>
  <si>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</si>
  <si>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</si>
  <si>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</si>
  <si>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</si>
  <si>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</si>
  <si>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</si>
  <si>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</si>
  <si>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</si>
  <si>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</si>
  <si>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</si>
  <si>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</si>
  <si>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</si>
  <si>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</si>
  <si>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</si>
  <si>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</si>
  <si>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</si>
  <si>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</si>
  <si>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</si>
  <si>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</si>
  <si>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</si>
  <si>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</si>
  <si>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</si>
  <si>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</si>
  <si>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</si>
  <si>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</si>
  <si>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</si>
  <si>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</si>
  <si>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</si>
  <si>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</si>
  <si>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</si>
  <si>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</si>
  <si>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</si>
  <si>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</si>
  <si>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</si>
  <si>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</si>
  <si>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</si>
  <si>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</si>
  <si>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</si>
  <si>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</si>
  <si>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</si>
  <si>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</si>
  <si>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</si>
  <si>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</si>
  <si>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</si>
  <si>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</si>
  <si>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</si>
  <si>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</si>
  <si>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</si>
  <si>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</si>
  <si>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</si>
  <si>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</si>
  <si>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</si>
  <si>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</si>
  <si>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</si>
  <si>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</si>
  <si>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</si>
  <si>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</si>
  <si>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</si>
  <si>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</si>
  <si>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</si>
  <si>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</si>
  <si>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</si>
  <si>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</si>
  <si>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</si>
  <si>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</si>
  <si>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</si>
  <si>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</si>
  <si>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</si>
  <si>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</si>
  <si>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</si>
  <si>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</si>
  <si>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</si>
  <si>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</si>
  <si>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</si>
  <si>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</si>
  <si>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</si>
  <si>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</si>
  <si>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</si>
  <si>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</si>
  <si>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</si>
  <si>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</si>
  <si>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</si>
  <si>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</si>
  <si>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</si>
  <si>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</si>
  <si>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</si>
  <si>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</si>
  <si>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</si>
  <si>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</si>
  <si>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</si>
  <si>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</si>
  <si>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</si>
  <si>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</si>
  <si>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</si>
  <si>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</si>
  <si>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</si>
  <si>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</si>
  <si>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</si>
  <si>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</si>
  <si>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</si>
  <si>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</si>
  <si>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</si>
  <si>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</si>
  <si>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</si>
  <si>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</si>
  <si>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</si>
  <si>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</si>
  <si>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</si>
  <si>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</si>
  <si>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</si>
  <si>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</si>
  <si>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</si>
  <si>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</si>
  <si>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</si>
  <si>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</si>
  <si>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</si>
  <si>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</si>
  <si>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</si>
  <si>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</si>
  <si>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</si>
  <si>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</si>
  <si>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</si>
  <si>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</si>
  <si>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</si>
  <si>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</si>
  <si>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</si>
  <si>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</si>
  <si>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</si>
  <si>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</si>
  <si>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</si>
  <si>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</si>
  <si>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</si>
  <si>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</si>
  <si>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</si>
  <si>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</si>
  <si>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</si>
  <si>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</si>
  <si>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</si>
  <si>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</si>
  <si>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</si>
  <si>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</si>
  <si>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</si>
  <si>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</si>
  <si>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</si>
  <si>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</si>
  <si>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</si>
  <si>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</si>
  <si>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</si>
  <si>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</si>
  <si>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</si>
  <si>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</si>
  <si>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</si>
  <si>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</si>
  <si>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</si>
  <si>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</si>
  <si>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</si>
  <si>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</si>
  <si>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</si>
  <si>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</si>
  <si>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</si>
  <si>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</si>
  <si>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</si>
  <si>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</si>
  <si>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</si>
  <si>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</si>
  <si>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</si>
  <si>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</si>
  <si>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</si>
  <si>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</si>
  <si>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</si>
  <si>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</si>
  <si>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</si>
  <si>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</si>
  <si>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</si>
  <si>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</si>
  <si>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</si>
  <si>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</si>
  <si>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</si>
  <si>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</si>
  <si>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</si>
  <si>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</si>
  <si>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</si>
  <si>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</si>
  <si>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</si>
  <si>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</si>
  <si>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</si>
  <si>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</si>
  <si>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</si>
  <si>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</si>
  <si>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</si>
  <si>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</si>
  <si>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</si>
  <si>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</si>
  <si>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</si>
  <si>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</si>
  <si>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</si>
  <si>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</si>
  <si>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</si>
  <si>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</si>
  <si>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</si>
  <si>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</si>
  <si>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</si>
  <si>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</si>
  <si>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</si>
  <si>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</si>
  <si>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</si>
  <si>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</si>
  <si>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</si>
  <si>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</si>
  <si>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</si>
  <si>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</si>
  <si>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</si>
  <si>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</si>
  <si>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</si>
  <si>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</si>
  <si>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</si>
  <si>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</si>
  <si>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</si>
  <si>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</si>
  <si>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</si>
  <si>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</si>
  <si>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</si>
  <si>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</si>
  <si>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</si>
  <si>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</si>
  <si>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</si>
  <si>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</si>
  <si>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</si>
  <si>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</si>
  <si>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</si>
  <si>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</si>
  <si>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</si>
  <si>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</si>
  <si>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</si>
  <si>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</si>
  <si>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</si>
  <si>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</si>
  <si>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</si>
  <si>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</si>
  <si>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</si>
  <si>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</si>
  <si>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</si>
  <si>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</si>
  <si>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</si>
  <si>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</si>
  <si>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</si>
  <si>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</si>
  <si>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</si>
  <si>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</si>
  <si>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</si>
  <si>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</si>
  <si>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</si>
  <si>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</si>
  <si>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</si>
  <si>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</si>
  <si>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</si>
  <si>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</si>
  <si>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</si>
  <si>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</si>
  <si>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</si>
  <si>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</si>
  <si>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</si>
  <si>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</si>
  <si>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</si>
  <si>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</si>
  <si>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</si>
  <si>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</si>
  <si>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</si>
  <si>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</si>
  <si>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</si>
  <si>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</si>
  <si>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</si>
  <si>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</si>
  <si>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</si>
  <si>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</si>
  <si>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</si>
  <si>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</si>
  <si>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</si>
  <si>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</si>
  <si>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</si>
  <si>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</si>
  <si>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</si>
  <si>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</si>
  <si>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</si>
  <si>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</si>
  <si>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</si>
  <si>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</si>
  <si>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</si>
  <si>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</si>
  <si>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</si>
  <si>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</si>
  <si>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</si>
  <si>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</si>
  <si>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</si>
  <si>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</si>
  <si>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</si>
  <si>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</si>
  <si>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</si>
  <si>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</si>
  <si>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</si>
  <si>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</si>
  <si>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</si>
  <si>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</si>
  <si>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</si>
  <si>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</si>
  <si>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</si>
  <si>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</si>
  <si>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</si>
  <si>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</si>
  <si>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</si>
  <si>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</si>
  <si>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</si>
  <si>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</si>
  <si>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</si>
  <si>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</si>
  <si>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</si>
  <si>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</si>
  <si>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</si>
  <si>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</si>
  <si>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</si>
  <si>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</si>
  <si>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</si>
  <si>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</si>
  <si>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</si>
  <si>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</si>
  <si>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</si>
  <si>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</si>
  <si>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</si>
  <si>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</si>
  <si>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</si>
  <si>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</si>
  <si>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</si>
  <si>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</si>
  <si>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</si>
  <si>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</si>
  <si>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</si>
  <si>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</si>
  <si>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</si>
  <si>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</si>
  <si>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</si>
  <si>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</si>
  <si>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</si>
  <si>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</si>
  <si>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</si>
  <si>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</si>
  <si>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</si>
  <si>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</si>
  <si>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</si>
  <si>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</si>
  <si>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</si>
  <si>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</si>
  <si>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</si>
  <si>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</si>
  <si>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</si>
  <si>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</si>
  <si>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</si>
  <si>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</si>
  <si>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</si>
  <si>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</si>
  <si>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</si>
  <si>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</si>
  <si>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</si>
  <si>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</si>
  <si>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</si>
  <si>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</si>
  <si>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</si>
  <si>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</si>
  <si>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</si>
  <si>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</si>
  <si>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</si>
  <si>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</si>
  <si>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</si>
  <si>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</si>
  <si>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</si>
  <si>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</si>
  <si>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</si>
  <si>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</si>
  <si>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</si>
  <si>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</si>
  <si>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</si>
  <si>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</si>
  <si>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</si>
  <si>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</si>
  <si>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</si>
  <si>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</si>
  <si>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</si>
  <si>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</si>
  <si>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</si>
  <si>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</si>
  <si>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</si>
  <si>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</si>
  <si>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</si>
  <si>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</si>
  <si>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</si>
  <si>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</si>
  <si>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</si>
  <si>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</si>
  <si>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</si>
  <si>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</si>
  <si>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</si>
  <si>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</si>
  <si>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</si>
  <si>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</si>
  <si>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</si>
  <si>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</si>
  <si>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</si>
  <si>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</si>
  <si>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</si>
  <si>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</si>
  <si>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</si>
  <si>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</si>
  <si>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</si>
  <si>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</si>
  <si>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</si>
  <si>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</si>
  <si>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</si>
  <si>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</si>
  <si>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</si>
  <si>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</si>
  <si>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</si>
  <si>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</si>
  <si>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</si>
  <si>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</si>
  <si>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</si>
  <si>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</si>
  <si>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</si>
  <si>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</si>
  <si>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</si>
  <si>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</si>
  <si>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</si>
  <si>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</si>
  <si>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</si>
  <si>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</si>
  <si>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</si>
  <si>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</si>
  <si>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</si>
  <si>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</si>
  <si>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</si>
  <si>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</si>
  <si>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</si>
  <si>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</si>
  <si>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</si>
  <si>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</si>
  <si>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</si>
  <si>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</si>
  <si>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</si>
  <si>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</si>
  <si>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</si>
  <si>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</si>
  <si>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</si>
  <si>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</si>
  <si>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</si>
  <si>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</si>
  <si>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</si>
  <si>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</si>
  <si>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</si>
  <si>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</si>
  <si>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</si>
  <si>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</si>
  <si>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</si>
  <si>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</si>
  <si>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</si>
  <si>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</si>
  <si>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</si>
  <si>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</si>
  <si>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</si>
  <si>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</si>
  <si>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</si>
  <si>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</si>
  <si>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</si>
  <si>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</si>
  <si>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</si>
  <si>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</si>
  <si>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</si>
  <si>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</si>
  <si>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</si>
  <si>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</si>
  <si>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</si>
  <si>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</si>
  <si>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</si>
  <si>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</si>
  <si>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</si>
  <si>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</si>
  <si>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</si>
  <si>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</si>
  <si>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</si>
  <si>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</si>
  <si>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</si>
  <si>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</si>
  <si>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</si>
  <si>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</si>
  <si>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</si>
  <si>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</si>
  <si>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</si>
  <si>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</si>
  <si>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</si>
  <si>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</si>
  <si>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</si>
  <si>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</si>
  <si>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</si>
  <si>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</si>
  <si>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</si>
  <si>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</si>
  <si>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</si>
  <si>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</si>
  <si>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</si>
  <si>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</si>
  <si>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</si>
  <si>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</si>
  <si>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</si>
  <si>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</si>
  <si>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</si>
  <si>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</si>
  <si>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</si>
  <si>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</si>
  <si>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</si>
  <si>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</si>
  <si>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</si>
  <si>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</si>
  <si>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</si>
  <si>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</si>
  <si>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</si>
  <si>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</si>
  <si>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</si>
  <si>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</si>
  <si>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</si>
  <si>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</si>
  <si>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</si>
  <si>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</si>
  <si>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</si>
  <si>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</si>
  <si>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</si>
  <si>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</si>
  <si>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</si>
  <si>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</si>
  <si>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</si>
  <si>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</si>
  <si>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</si>
  <si>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</si>
  <si>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</si>
  <si>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</si>
  <si>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</si>
  <si>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</si>
  <si>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</si>
  <si>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</si>
  <si>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</si>
  <si>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</si>
  <si>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</si>
  <si>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</si>
  <si>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</si>
  <si>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</si>
  <si>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</si>
  <si>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</si>
  <si>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</si>
  <si>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</si>
  <si>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</si>
  <si>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</si>
  <si>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</si>
  <si>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</si>
  <si>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</si>
  <si>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</si>
  <si>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</si>
  <si>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</si>
  <si>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</si>
  <si>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</si>
  <si>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</si>
  <si>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</si>
  <si>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</si>
  <si>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</si>
  <si>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</si>
  <si>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</si>
  <si>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</si>
  <si>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</si>
  <si>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</si>
  <si>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</si>
  <si>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</si>
  <si>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</si>
  <si>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</si>
  <si>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</si>
  <si>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</si>
  <si>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</si>
  <si>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</si>
  <si>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</si>
  <si>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</si>
  <si>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</si>
  <si>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</si>
  <si>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</si>
  <si>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</si>
  <si>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</si>
  <si>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</si>
  <si>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</si>
  <si>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</si>
  <si>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</si>
  <si>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</si>
  <si>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</si>
  <si>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</si>
  <si>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</si>
  <si>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</si>
  <si>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</si>
  <si>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</si>
  <si>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</si>
  <si>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</si>
  <si>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</si>
  <si>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</si>
  <si>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</si>
  <si>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</si>
  <si>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</si>
  <si>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</si>
  <si>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</si>
  <si>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</si>
  <si>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</si>
  <si>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</si>
  <si>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</si>
  <si>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</si>
  <si>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</si>
  <si>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</si>
  <si>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</si>
  <si>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</si>
  <si>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</si>
  <si>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</si>
  <si>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</si>
  <si>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</si>
  <si>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</si>
  <si>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</si>
  <si>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</si>
  <si>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</si>
  <si>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</si>
  <si>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</si>
  <si>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</si>
  <si>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</si>
  <si>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</si>
  <si>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</si>
  <si>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</si>
  <si>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</si>
  <si>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</si>
  <si>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</si>
  <si>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</si>
  <si>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</si>
  <si>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</si>
  <si>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</si>
  <si>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</si>
  <si>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</si>
  <si>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</si>
  <si>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</si>
  <si>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</si>
  <si>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</si>
  <si>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</si>
  <si>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</si>
  <si>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</si>
  <si>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</si>
  <si>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</si>
  <si>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</si>
  <si>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</si>
  <si>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</si>
  <si>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</si>
  <si>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</si>
  <si>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</si>
  <si>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</si>
  <si>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</si>
  <si>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</si>
  <si>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</si>
  <si>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</si>
  <si>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</si>
  <si>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</si>
  <si>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</si>
  <si>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</si>
  <si>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</si>
  <si>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</si>
  <si>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</si>
  <si>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</si>
  <si>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</si>
  <si>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</si>
  <si>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</si>
  <si>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</si>
  <si>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</si>
  <si>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</si>
  <si>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</si>
  <si>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</si>
  <si>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</si>
  <si>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</si>
  <si>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</si>
  <si>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</si>
  <si>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</si>
  <si>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</si>
  <si>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</si>
  <si>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</si>
  <si>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</si>
  <si>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</si>
  <si>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</si>
  <si>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</si>
  <si>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</si>
  <si>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</si>
  <si>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</si>
  <si>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</si>
  <si>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</si>
  <si>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</si>
  <si>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</si>
  <si>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</si>
  <si>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</si>
  <si>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</si>
  <si>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</si>
  <si>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</si>
  <si>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</si>
  <si>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</si>
  <si>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</si>
  <si>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</si>
  <si>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</si>
  <si>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</si>
  <si>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</si>
  <si>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</si>
  <si>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</si>
  <si>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</si>
  <si>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</si>
  <si>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</si>
  <si>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</si>
  <si>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</si>
  <si>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</si>
  <si>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</si>
  <si>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</si>
  <si>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</si>
  <si>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</si>
  <si>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</si>
  <si>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</si>
  <si>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</si>
  <si>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</si>
  <si>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</si>
  <si>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</si>
  <si>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</si>
  <si>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</si>
  <si>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</si>
  <si>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</si>
  <si>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</si>
  <si>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</si>
  <si>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</si>
  <si>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</si>
  <si>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</si>
  <si>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</si>
  <si>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</si>
  <si>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</si>
  <si>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</si>
  <si>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</si>
  <si>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</si>
  <si>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</si>
  <si>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</si>
  <si>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</si>
  <si>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</si>
  <si>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</si>
  <si>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</si>
  <si>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</si>
  <si>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</si>
  <si>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</si>
  <si>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</si>
  <si>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</si>
  <si>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</si>
  <si>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</si>
  <si>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</si>
  <si>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</si>
  <si>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</si>
  <si>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</si>
  <si>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</si>
  <si>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</si>
  <si>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</si>
  <si>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</si>
  <si>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</si>
  <si>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</si>
  <si>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</si>
  <si>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</si>
  <si>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</si>
  <si>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</si>
  <si>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</si>
  <si>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</si>
  <si>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</si>
  <si>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</si>
  <si>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</si>
  <si>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</si>
  <si>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</si>
  <si>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</si>
  <si>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</si>
  <si>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</si>
  <si>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</si>
  <si>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</si>
  <si>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</si>
  <si>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</si>
  <si>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</si>
  <si>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</si>
  <si>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</si>
  <si>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</si>
  <si>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</si>
  <si>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</si>
  <si>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</si>
  <si>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</si>
  <si>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</si>
  <si>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</si>
  <si>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</si>
  <si>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</si>
  <si>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</si>
  <si>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</si>
  <si>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</si>
  <si>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</si>
  <si>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</si>
  <si>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</si>
  <si>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</si>
  <si>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</si>
  <si>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</si>
  <si>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</si>
  <si>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</si>
  <si>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</si>
  <si>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</si>
  <si>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</si>
  <si>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</si>
  <si>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</si>
  <si>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</si>
  <si>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</si>
  <si>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</si>
  <si>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</si>
  <si>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</si>
  <si>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</si>
  <si>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</si>
  <si>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</si>
  <si>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</si>
  <si>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</si>
  <si>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</si>
  <si>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</si>
  <si>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</si>
  <si>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</si>
  <si>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</si>
  <si>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</si>
  <si>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</si>
  <si>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</si>
  <si>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</si>
  <si>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</si>
  <si>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</si>
  <si>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</si>
  <si>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</si>
  <si>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</si>
  <si>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</si>
  <si>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</si>
  <si>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</si>
  <si>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</si>
  <si>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</si>
  <si>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</si>
  <si>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</si>
  <si>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</si>
  <si>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</si>
  <si>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</si>
  <si>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</si>
  <si>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</si>
  <si>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</si>
  <si>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</si>
  <si>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</si>
  <si>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</si>
  <si>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</si>
  <si>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</si>
  <si>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</si>
  <si>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</si>
  <si>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</si>
  <si>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</si>
  <si>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</si>
  <si>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</si>
  <si>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</si>
  <si>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</si>
  <si>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</si>
  <si>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</si>
  <si>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</si>
  <si>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</si>
  <si>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</si>
  <si>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</si>
  <si>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</si>
  <si>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</si>
  <si>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</si>
  <si>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</si>
  <si>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</si>
  <si>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</si>
  <si>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</si>
  <si>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</si>
  <si>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</si>
  <si>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</si>
  <si>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</si>
  <si>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</si>
  <si>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</si>
  <si>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</si>
  <si>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</si>
  <si>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</si>
  <si>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</si>
  <si>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</si>
  <si>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</si>
  <si>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</si>
  <si>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</si>
  <si>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</si>
  <si>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</si>
  <si>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</si>
  <si>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</si>
  <si>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</si>
  <si>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</si>
  <si>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</si>
  <si>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</si>
  <si>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</si>
  <si>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</si>
  <si>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</si>
  <si>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</si>
  <si>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</si>
  <si>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</si>
  <si>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</si>
  <si>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</si>
  <si>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</si>
  <si>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</si>
  <si>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</si>
  <si>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</si>
  <si>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</si>
  <si>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</si>
  <si>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</si>
  <si>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</si>
  <si>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</si>
  <si>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</si>
  <si>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</si>
  <si>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</si>
  <si>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</si>
  <si>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</si>
  <si>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</si>
  <si>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</si>
  <si>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</si>
  <si>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</si>
  <si>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</si>
  <si>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</si>
  <si>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</si>
  <si>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</si>
  <si>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</si>
  <si>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</si>
  <si>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</si>
  <si>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</si>
  <si>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</si>
  <si>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</si>
  <si>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</si>
  <si>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</si>
  <si>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</si>
  <si>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</si>
  <si>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</si>
  <si>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</si>
  <si>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</si>
  <si>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</si>
  <si>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</si>
  <si>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</si>
  <si>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</si>
  <si>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</si>
  <si>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</si>
  <si>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</si>
  <si>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</si>
  <si>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</si>
  <si>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</si>
  <si>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</si>
  <si>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</si>
  <si>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</si>
  <si>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</si>
  <si>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</si>
  <si>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</si>
  <si>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</si>
  <si>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</si>
  <si>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</si>
  <si>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</si>
  <si>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</si>
  <si>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</si>
  <si>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</si>
  <si>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</si>
  <si>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</si>
  <si>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</si>
  <si>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</si>
  <si>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</si>
  <si>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</si>
  <si>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</si>
  <si>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</si>
  <si>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</si>
  <si>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</si>
  <si>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</si>
  <si>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</si>
  <si>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</si>
  <si>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</si>
  <si>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</si>
  <si>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</si>
  <si>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</si>
  <si>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</si>
  <si>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</si>
  <si>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</si>
  <si>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</si>
  <si>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</si>
  <si>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</si>
  <si>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</si>
  <si>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</si>
  <si>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</si>
  <si>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</si>
  <si>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</si>
  <si>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</si>
  <si>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</si>
  <si>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</si>
  <si>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</si>
  <si>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</si>
  <si>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</si>
  <si>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</si>
  <si>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</si>
  <si>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</si>
  <si>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</si>
  <si>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</si>
  <si>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</si>
  <si>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</si>
  <si>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</si>
  <si>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</si>
  <si>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</si>
  <si>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</si>
  <si>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</si>
  <si>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</si>
  <si>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</si>
  <si>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</si>
  <si>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</si>
  <si>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</si>
  <si>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</si>
  <si>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</si>
  <si>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</si>
  <si>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</si>
  <si>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</si>
  <si>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</si>
  <si>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</si>
  <si>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</si>
  <si>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</si>
  <si>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</si>
  <si>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</si>
  <si>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</si>
  <si>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</si>
  <si>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</si>
  <si>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</si>
  <si>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</si>
  <si>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</si>
  <si>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</si>
  <si>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</si>
  <si>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</si>
  <si>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</si>
  <si>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</si>
  <si>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</si>
  <si>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</si>
  <si>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</si>
  <si>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</si>
  <si>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</si>
  <si>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</si>
  <si>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</si>
  <si>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</si>
  <si>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</si>
  <si>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</si>
  <si>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</si>
  <si>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</si>
  <si>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</si>
  <si>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</si>
  <si>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</si>
  <si>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</si>
  <si>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</si>
  <si>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</si>
  <si>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</si>
  <si>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</si>
  <si>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</si>
  <si>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</si>
  <si>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</si>
  <si>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</si>
  <si>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</si>
  <si>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</si>
  <si>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</si>
  <si>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</si>
  <si>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</si>
  <si>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</si>
  <si>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</si>
  <si>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</si>
  <si>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</si>
  <si>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</si>
  <si>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</si>
  <si>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</si>
  <si>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</si>
  <si>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</si>
  <si>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</si>
  <si>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</si>
  <si>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</si>
  <si>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</si>
  <si>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</si>
  <si>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</si>
  <si>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</si>
  <si>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</si>
  <si>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</si>
  <si>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</si>
  <si>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</si>
  <si>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</si>
  <si>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</si>
  <si>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</si>
  <si>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</si>
  <si>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</si>
  <si>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</si>
  <si>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</si>
  <si>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</si>
  <si>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</si>
  <si>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</si>
  <si>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</si>
  <si>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</si>
  <si>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</si>
  <si>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</si>
  <si>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</si>
  <si>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</si>
  <si>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</si>
  <si>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</si>
  <si>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</si>
  <si>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</si>
  <si>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</si>
  <si>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</si>
  <si>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</si>
  <si>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</si>
  <si>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</si>
  <si>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</si>
  <si>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</si>
  <si>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</si>
  <si>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</si>
  <si>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</si>
  <si>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</si>
  <si>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</si>
  <si>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</si>
  <si>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</si>
  <si>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</si>
  <si>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</si>
  <si>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</si>
  <si>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</si>
  <si>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</si>
  <si>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</si>
  <si>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</si>
  <si>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</si>
  <si>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</si>
  <si>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</si>
  <si>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</si>
  <si>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</si>
  <si>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</si>
  <si>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</si>
  <si>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</si>
  <si>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</si>
  <si>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</si>
  <si>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</si>
  <si>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</si>
  <si>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</si>
  <si>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</si>
  <si>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</si>
  <si>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</si>
  <si>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</si>
  <si>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</si>
  <si>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</si>
  <si>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</si>
  <si>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</si>
  <si>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</si>
  <si>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</si>
  <si>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</si>
  <si>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</si>
  <si>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</si>
  <si>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</si>
  <si>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</si>
  <si>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</si>
  <si>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</si>
  <si>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</si>
  <si>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</si>
  <si>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</si>
  <si>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</si>
  <si>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</si>
  <si>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</si>
  <si>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</si>
  <si>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</si>
  <si>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</si>
  <si>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</si>
  <si>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</si>
  <si>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</si>
  <si>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</si>
  <si>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</si>
  <si>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</si>
  <si>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</si>
  <si>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</si>
  <si>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</si>
  <si>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</si>
  <si>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</si>
  <si>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</si>
  <si>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</si>
  <si>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</si>
  <si>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</si>
  <si>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</si>
  <si>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</si>
  <si>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</si>
  <si>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</si>
  <si>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</si>
  <si>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</si>
  <si>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</si>
  <si>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</si>
  <si>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</si>
  <si>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</si>
  <si>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</si>
  <si>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</si>
  <si>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</si>
  <si>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</si>
  <si>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</si>
  <si>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</si>
  <si>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</si>
  <si>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</si>
  <si>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</si>
  <si>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</si>
  <si>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</si>
  <si>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</si>
  <si>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</si>
  <si>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</si>
  <si>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</si>
  <si>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</si>
  <si>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</si>
  <si>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</si>
  <si>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</si>
  <si>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</si>
  <si>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</si>
  <si>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</si>
  <si>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</si>
  <si>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</si>
  <si>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</si>
  <si>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</si>
  <si>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</si>
  <si>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</si>
  <si>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</si>
  <si>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</si>
  <si>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</si>
  <si>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</si>
  <si>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</si>
  <si>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</si>
  <si>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</si>
  <si>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</si>
  <si>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</si>
  <si>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</si>
  <si>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</si>
  <si>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</si>
  <si>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</si>
  <si>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</si>
  <si>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</si>
  <si>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</si>
  <si>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</si>
  <si>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</si>
  <si>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</si>
  <si>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</si>
  <si>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</si>
  <si>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</si>
  <si>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</si>
  <si>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</si>
  <si>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</si>
  <si>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</si>
  <si>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</si>
  <si>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</si>
  <si>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</si>
  <si>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</si>
  <si>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</si>
  <si>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</si>
  <si>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</si>
  <si>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</si>
  <si>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</si>
  <si>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</si>
  <si>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</si>
  <si>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</si>
  <si>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</si>
  <si>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</si>
  <si>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</si>
  <si>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</si>
  <si>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</si>
  <si>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</si>
  <si>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</si>
  <si>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</si>
  <si>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</si>
  <si>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</si>
  <si>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</si>
  <si>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</si>
  <si>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</si>
  <si>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</si>
  <si>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</si>
  <si>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</si>
  <si>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</si>
  <si>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</si>
  <si>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</si>
  <si>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</si>
  <si>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</si>
  <si>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</si>
  <si>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</si>
  <si>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</si>
  <si>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</si>
  <si>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</si>
  <si>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</si>
  <si>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</si>
  <si>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</si>
  <si>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</si>
  <si>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</si>
  <si>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</si>
  <si>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</si>
  <si>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</si>
  <si>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</si>
  <si>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</si>
  <si>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</si>
  <si>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</si>
  <si>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</si>
  <si>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</si>
  <si>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</si>
  <si>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</si>
  <si>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</si>
  <si>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</si>
  <si>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</si>
  <si>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</si>
  <si>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</si>
  <si>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</si>
  <si>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</si>
  <si>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</si>
  <si>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</si>
  <si>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</si>
  <si>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</si>
  <si>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</si>
  <si>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</si>
  <si>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</si>
  <si>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</si>
  <si>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</si>
  <si>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</si>
  <si>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</si>
  <si>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</si>
  <si>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</si>
  <si>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</si>
  <si>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</si>
  <si>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</si>
  <si>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</si>
  <si>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</si>
  <si>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</si>
  <si>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</si>
  <si>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</si>
  <si>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</si>
  <si>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</si>
  <si>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</si>
  <si>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</si>
  <si>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</si>
  <si>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</si>
  <si>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</si>
  <si>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</si>
  <si>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</si>
  <si>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</si>
  <si>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</si>
  <si>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</si>
  <si>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</si>
  <si>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</si>
  <si>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</si>
  <si>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</si>
  <si>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</si>
  <si>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</si>
  <si>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</si>
  <si>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</si>
  <si>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</si>
  <si>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</si>
  <si>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</si>
  <si>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</si>
  <si>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</si>
  <si>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</si>
  <si>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</si>
  <si>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</si>
  <si>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</si>
  <si>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</si>
  <si>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</si>
  <si>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</si>
  <si>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</si>
  <si>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</si>
  <si>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</si>
  <si>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</si>
  <si>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</si>
  <si>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</si>
  <si>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</si>
  <si>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</si>
  <si>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</si>
  <si>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</si>
  <si>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</si>
  <si>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</si>
  <si>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</si>
  <si>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</si>
  <si>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</si>
  <si>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</si>
  <si>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</si>
  <si>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</si>
  <si>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</si>
  <si>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</si>
  <si>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</si>
  <si>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</si>
  <si>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</si>
  <si>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</si>
  <si>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</si>
  <si>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</si>
  <si>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</si>
  <si>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</si>
  <si>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</si>
  <si>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</si>
  <si>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</si>
  <si>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</si>
  <si>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</si>
  <si>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</si>
  <si>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</si>
  <si>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</si>
  <si>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</si>
  <si>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</si>
  <si>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</si>
  <si>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</si>
  <si>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</si>
  <si>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</si>
  <si>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</si>
  <si>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</si>
  <si>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</si>
  <si>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</si>
  <si>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</si>
  <si>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</si>
  <si>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</si>
  <si>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</si>
  <si>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</si>
  <si>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</si>
  <si>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</si>
  <si>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</si>
  <si>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</si>
  <si>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</si>
  <si>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</si>
  <si>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</si>
  <si>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</si>
  <si>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</si>
  <si>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</si>
  <si>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</si>
  <si>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</si>
  <si>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</si>
  <si>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</si>
  <si>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</si>
  <si>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</si>
  <si>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</si>
  <si>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</si>
  <si>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</si>
  <si>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</si>
  <si>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</si>
  <si>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</si>
  <si>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</si>
  <si>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</si>
  <si>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</si>
  <si>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</si>
  <si>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</si>
  <si>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</si>
  <si>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</si>
  <si>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</si>
  <si>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</si>
  <si>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</si>
  <si>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</si>
  <si>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</si>
  <si>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</si>
  <si>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</si>
  <si>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</si>
  <si>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</si>
  <si>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</si>
  <si>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</si>
  <si>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</si>
  <si>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</si>
  <si>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</si>
  <si>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</si>
  <si>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</si>
  <si>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</si>
  <si>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</si>
  <si>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</si>
  <si>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</si>
  <si>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</si>
  <si>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</si>
  <si>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</si>
  <si>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</si>
  <si>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</si>
  <si>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</si>
  <si>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</si>
  <si>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</si>
  <si>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</si>
  <si>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</si>
  <si>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</si>
  <si>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</si>
  <si>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</si>
  <si>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</si>
  <si>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</si>
  <si>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</si>
  <si>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</si>
  <si>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</si>
  <si>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</si>
  <si>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</si>
  <si>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</si>
  <si>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</si>
  <si>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</si>
  <si>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</si>
  <si>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</si>
  <si>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</si>
  <si>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</si>
  <si>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</si>
  <si>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</si>
  <si>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</si>
  <si>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</si>
  <si>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</si>
  <si>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</si>
  <si>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</si>
  <si>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</si>
  <si>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</si>
  <si>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</si>
  <si>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</si>
  <si>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</si>
  <si>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</si>
  <si>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</si>
  <si>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</si>
  <si>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</si>
  <si>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</si>
  <si>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</si>
  <si>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</si>
  <si>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</si>
  <si>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</si>
  <si>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</si>
  <si>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</si>
  <si>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</si>
  <si>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</si>
  <si>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</si>
  <si>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</si>
  <si>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</si>
  <si>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</si>
  <si>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</si>
  <si>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</si>
  <si>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</si>
  <si>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</si>
  <si>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</si>
  <si>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</si>
  <si>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</si>
  <si>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</si>
  <si>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</si>
  <si>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</si>
  <si>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</si>
  <si>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</si>
  <si>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</si>
  <si>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</si>
  <si>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</si>
  <si>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</si>
  <si>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</si>
  <si>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</si>
  <si>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</si>
  <si>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</si>
  <si>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</si>
  <si>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</si>
  <si>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</si>
  <si>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</si>
  <si>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</si>
  <si>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</si>
  <si>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</si>
  <si>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</si>
  <si>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</si>
  <si>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</si>
  <si>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</si>
  <si>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</si>
  <si>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</si>
  <si>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</si>
  <si>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</si>
  <si>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</si>
  <si>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</si>
  <si>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</si>
  <si>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</si>
  <si>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</si>
  <si>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</si>
  <si>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</si>
  <si>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</si>
  <si>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</si>
  <si>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</si>
  <si>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</si>
  <si>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</si>
  <si>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</si>
  <si>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</si>
  <si>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</si>
  <si>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</si>
  <si>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</si>
  <si>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</si>
  <si>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</si>
  <si>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</si>
  <si>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</si>
  <si>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</si>
  <si>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</si>
  <si>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</si>
  <si>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</si>
  <si>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</si>
  <si>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</si>
  <si>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</si>
  <si>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</si>
  <si>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</si>
  <si>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</si>
  <si>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</si>
  <si>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</si>
  <si>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</si>
  <si>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</si>
  <si>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</si>
  <si>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</si>
  <si>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</si>
  <si>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</si>
  <si>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</si>
  <si>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</si>
  <si>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</si>
  <si>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</si>
  <si>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</si>
  <si>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</si>
  <si>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</si>
  <si>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</si>
  <si>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</si>
  <si>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</si>
  <si>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</si>
  <si>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</si>
  <si>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</si>
  <si>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</si>
  <si>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</si>
  <si>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</si>
  <si>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</si>
  <si>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</si>
  <si>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</si>
  <si>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</si>
  <si>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</si>
  <si>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</si>
  <si>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</si>
  <si>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</si>
  <si>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</si>
  <si>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</si>
  <si>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</si>
  <si>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</si>
  <si>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</si>
  <si>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</si>
  <si>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</si>
  <si>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</si>
  <si>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</si>
  <si>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</si>
  <si>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</si>
  <si>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</si>
  <si>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</si>
  <si>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</si>
  <si>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</si>
  <si>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</si>
  <si>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</si>
  <si>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</si>
  <si>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</si>
  <si>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</si>
  <si>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</si>
  <si>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</si>
  <si>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</si>
  <si>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</si>
  <si>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</si>
  <si>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</si>
  <si>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</si>
  <si>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</si>
  <si>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</si>
  <si>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</si>
  <si>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</si>
  <si>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</si>
  <si>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</si>
  <si>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</si>
  <si>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</si>
  <si>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</si>
  <si>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</si>
  <si>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</si>
  <si>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</si>
  <si>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</si>
  <si>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</si>
  <si>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</si>
  <si>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</si>
  <si>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</si>
  <si>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</si>
  <si>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</si>
  <si>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</si>
  <si>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</si>
  <si>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</si>
  <si>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</si>
  <si>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</si>
  <si>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</si>
  <si>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</si>
  <si>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</si>
  <si>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</si>
  <si>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</si>
  <si>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</si>
  <si>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</si>
  <si>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</si>
  <si>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</si>
  <si>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</si>
  <si>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</si>
  <si>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</si>
  <si>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</si>
  <si>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</si>
  <si>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</si>
  <si>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</si>
  <si>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</si>
  <si>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</si>
  <si>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</si>
  <si>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</si>
  <si>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</si>
  <si>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</si>
  <si>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</si>
  <si>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</si>
  <si>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</si>
  <si>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</si>
  <si>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</si>
  <si>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</si>
  <si>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</si>
  <si>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</si>
  <si>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</si>
  <si>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</si>
  <si>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</si>
  <si>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</si>
  <si>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</si>
  <si>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</si>
  <si>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</si>
  <si>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</si>
  <si>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</si>
  <si>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</si>
  <si>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</si>
  <si>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</si>
  <si>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</si>
  <si>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</si>
  <si>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</si>
  <si>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</si>
  <si>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</si>
  <si>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</si>
  <si>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</si>
  <si>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</si>
  <si>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</si>
  <si>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</si>
  <si>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</si>
  <si>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</si>
  <si>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</si>
  <si>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</si>
  <si>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</si>
  <si>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</si>
  <si>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</si>
  <si>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</si>
  <si>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</si>
  <si>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</si>
  <si>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</si>
  <si>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</si>
  <si>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</si>
  <si>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</si>
  <si>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</si>
  <si>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</si>
  <si>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</si>
  <si>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</si>
  <si>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</si>
  <si>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</si>
  <si>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</si>
  <si>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</si>
  <si>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</si>
  <si>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</si>
  <si>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</si>
  <si>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</si>
  <si>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</si>
  <si>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</si>
  <si>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</si>
  <si>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</si>
  <si>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</si>
  <si>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</si>
  <si>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</si>
  <si>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</si>
  <si>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</si>
  <si>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</si>
  <si>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</si>
  <si>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</si>
  <si>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</si>
  <si>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</si>
  <si>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</si>
  <si>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</si>
  <si>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</si>
  <si>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</si>
  <si>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</si>
  <si>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</si>
  <si>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</si>
  <si>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</si>
  <si>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</si>
  <si>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</si>
  <si>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</si>
  <si>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</si>
  <si>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</si>
  <si>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</si>
  <si>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</si>
  <si>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</si>
  <si>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</si>
  <si>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</si>
  <si>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</si>
  <si>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</si>
  <si>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</si>
  <si>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</si>
  <si>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</si>
  <si>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</si>
  <si>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</si>
  <si>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</si>
  <si>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</si>
  <si>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</si>
  <si>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</si>
  <si>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</si>
  <si>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</si>
  <si>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</si>
  <si>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</si>
  <si>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</si>
  <si>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</si>
  <si>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</si>
  <si>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</si>
  <si>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</si>
  <si>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</si>
  <si>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</si>
  <si>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</si>
  <si>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</si>
  <si>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</si>
  <si>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</si>
  <si>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</si>
  <si>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</si>
  <si>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</si>
  <si>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</si>
  <si>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</si>
  <si>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</si>
  <si>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</si>
  <si>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</si>
  <si>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</si>
  <si>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</si>
  <si>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</si>
  <si>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</si>
  <si>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</si>
  <si>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</si>
  <si>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</si>
  <si>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</si>
  <si>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</si>
  <si>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</si>
  <si>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</si>
  <si>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</si>
  <si>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</si>
  <si>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</si>
  <si>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</si>
  <si>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</si>
  <si>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</si>
  <si>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</si>
  <si>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</si>
  <si>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</si>
  <si>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</si>
  <si>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</si>
  <si>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</si>
  <si>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</si>
  <si>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</si>
  <si>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</si>
  <si>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</si>
  <si>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</si>
  <si>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</si>
  <si>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</si>
  <si>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</si>
  <si>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</si>
  <si>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</si>
  <si>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</si>
  <si>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</si>
  <si>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</si>
  <si>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</si>
  <si>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</si>
  <si>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</si>
  <si>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</si>
  <si>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</si>
  <si>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</si>
  <si>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</si>
  <si>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</si>
  <si>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</si>
  <si>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</si>
  <si>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</si>
  <si>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</si>
  <si>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</si>
  <si>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</si>
  <si>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</si>
  <si>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</si>
  <si>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</si>
  <si>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</si>
  <si>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</si>
  <si>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</si>
  <si>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</si>
  <si>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</si>
  <si>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</si>
  <si>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</si>
  <si>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</si>
  <si>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</si>
  <si>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</si>
  <si>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</si>
  <si>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</si>
  <si>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</si>
  <si>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</si>
  <si>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</si>
  <si>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</si>
  <si>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</si>
  <si>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</si>
  <si>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</si>
  <si>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</si>
  <si>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</si>
  <si>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</si>
  <si>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</si>
  <si>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</si>
  <si>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</si>
  <si>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</si>
  <si>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</si>
  <si>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</si>
  <si>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</si>
  <si>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</si>
  <si>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</si>
  <si>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</si>
  <si>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</si>
  <si>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</si>
  <si>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</si>
  <si>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</si>
  <si>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</si>
  <si>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</si>
  <si>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</si>
  <si>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</si>
  <si>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</si>
  <si>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</si>
  <si>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</si>
  <si>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</si>
  <si>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</si>
  <si>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</si>
  <si>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</si>
  <si>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</si>
  <si>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</si>
  <si>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</si>
  <si>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</si>
  <si>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</si>
  <si>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</si>
  <si>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</si>
  <si>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</si>
  <si>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</si>
  <si>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</si>
  <si>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</si>
  <si>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</si>
  <si>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</si>
  <si>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</si>
  <si>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</si>
  <si>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</si>
  <si>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</si>
  <si>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</si>
  <si>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</si>
  <si>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</si>
  <si>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</si>
  <si>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</si>
  <si>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</si>
  <si>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</si>
  <si>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</si>
  <si>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</si>
  <si>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</si>
  <si>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</si>
  <si>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</si>
  <si>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</si>
  <si>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</si>
  <si>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</si>
  <si>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</si>
  <si>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</si>
  <si>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</si>
  <si>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</si>
  <si>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</si>
  <si>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</si>
  <si>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</si>
  <si>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</si>
  <si>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</si>
  <si>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</si>
  <si>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</si>
  <si>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</si>
  <si>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</si>
  <si>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</si>
  <si>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</si>
  <si>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</si>
  <si>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</si>
  <si>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</si>
  <si>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</si>
  <si>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</si>
  <si>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</si>
  <si>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</si>
  <si>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</si>
  <si>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</si>
  <si>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</si>
  <si>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</si>
  <si>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</si>
  <si>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</si>
  <si>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</si>
  <si>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</si>
  <si>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</si>
  <si>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</si>
  <si>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</si>
  <si>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</si>
  <si>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</si>
  <si>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</si>
  <si>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</si>
  <si>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</si>
  <si>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</si>
  <si>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</si>
  <si>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</si>
  <si>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</si>
  <si>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</si>
  <si>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</si>
  <si>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</si>
  <si>
    <t>富田林市長</t>
    <rPh sb="0" eb="3">
      <t>トンダバヤシ</t>
    </rPh>
    <rPh sb="3" eb="5">
      <t>シチョウ</t>
    </rPh>
    <phoneticPr fontId="6"/>
  </si>
  <si>
    <t>河内長野市長</t>
    <rPh sb="0" eb="6">
      <t>カワチナガノシチョウ</t>
    </rPh>
    <phoneticPr fontId="6"/>
  </si>
  <si>
    <t>大阪狭山市長</t>
    <rPh sb="0" eb="2">
      <t>オオサカ</t>
    </rPh>
    <rPh sb="2" eb="6">
      <t>サヤマシチョウ</t>
    </rPh>
    <phoneticPr fontId="6"/>
  </si>
  <si>
    <t>太子町長</t>
    <rPh sb="0" eb="4">
      <t>タイシチョウチョウ</t>
    </rPh>
    <phoneticPr fontId="6"/>
  </si>
  <si>
    <t>河南町長</t>
    <rPh sb="0" eb="4">
      <t>カナンチョウチョウ</t>
    </rPh>
    <phoneticPr fontId="6"/>
  </si>
  <si>
    <t>千早赤阪村長</t>
    <rPh sb="0" eb="5">
      <t>チハヤアカサカムラ</t>
    </rPh>
    <rPh sb="5" eb="6">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</si>
</sst>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pplyProtection="1">
      <alignment horizontal="left" vertical="top" wrapText="1"/>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23" fillId="2" borderId="0" xfId="0" applyFont="1" applyFill="1" applyBorder="1" applyAlignment="1" applyProtection="1">
      <alignment horizontal="center" vertical="center"/>
    </xf>
    <xf numFmtId="0" fontId="7" fillId="2" borderId="11" xfId="0" applyFont="1" applyFill="1" applyBorder="1" applyAlignment="1" applyProtection="1">
      <alignment horizontal="left"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9" fillId="3" borderId="1" xfId="0" applyFont="1" applyFill="1" applyBorder="1" applyAlignment="1" applyProtection="1">
      <alignment horizontal="center"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7"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39" xfId="0" applyFont="1" applyFill="1" applyBorder="1" applyAlignment="1">
      <alignment horizontal="center" vertical="center" shrinkToFit="1"/>
    </xf>
    <xf numFmtId="0" fontId="74" fillId="2" borderId="139" xfId="0" applyFont="1" applyFill="1" applyBorder="1" applyAlignment="1">
      <alignment horizontal="center" vertical="center"/>
    </xf>
    <xf numFmtId="0" fontId="74" fillId="3" borderId="139" xfId="0" applyFont="1" applyFill="1" applyBorder="1" applyAlignment="1">
      <alignment horizontal="center" vertical="center"/>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cellXfs>
  <cellStyles count="6">
    <cellStyle name="パーセント 2" xfId="4"/>
    <cellStyle name="ハイパーリンク" xfId="5" builtinId="8"/>
    <cellStyle name="桁区切り" xfId="1" builtinId="6"/>
    <cellStyle name="桁区切り 2" xfId="3"/>
    <cellStyle name="標準" xfId="0" builtinId="0"/>
    <cellStyle name="標準 2" xfId="2"/>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xmlns:a14="http://schemas.microsoft.com/office/drawing/2010/main"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xmlns:a14="http://schemas.microsoft.com/office/drawing/2010/main"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xmlns:a14="http://schemas.microsoft.com/office/drawing/2010/main"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xmlns:a14="http://schemas.microsoft.com/office/drawing/2010/main"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xmlns:a14="http://schemas.microsoft.com/office/drawing/2010/main"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xmlns:a14="http://schemas.microsoft.com/office/drawing/2010/main"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xmlns:a14="http://schemas.microsoft.com/office/drawing/2010/main"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xmlns:a14="http://schemas.microsoft.com/office/drawing/2010/main"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xmlns:a14="http://schemas.microsoft.com/office/drawing/2010/main"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xmlns:a14="http://schemas.microsoft.com/office/drawing/2010/main"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xmlns:a14="http://schemas.microsoft.com/office/drawing/2010/main"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xmlns:a14="http://schemas.microsoft.com/office/drawing/2010/main"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xmlns:a14="http://schemas.microsoft.com/office/drawing/2010/main"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xmlns:a14="http://schemas.microsoft.com/office/drawing/2010/main"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xmlns:a14="http://schemas.microsoft.com/office/drawing/2010/main"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xmlns:a14="http://schemas.microsoft.com/office/drawing/2010/main"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xmlns:a14="http://schemas.microsoft.com/office/drawing/2010/main"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xmlns:a14="http://schemas.microsoft.com/office/drawing/2010/main"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xmlns:a14="http://schemas.microsoft.com/office/drawing/2010/main"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xmlns:a14="http://schemas.microsoft.com/office/drawing/2010/main"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xmlns:a14="http://schemas.microsoft.com/office/drawing/2010/main"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xmlns:a14="http://schemas.microsoft.com/office/drawing/2010/main"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xmlns:a14="http://schemas.microsoft.com/office/drawing/2010/main"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xmlns:a14="http://schemas.microsoft.com/office/drawing/2010/main"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xmlns:a14="http://schemas.microsoft.com/office/drawing/2010/main"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xmlns:a14="http://schemas.microsoft.com/office/drawing/2010/main"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xmlns:a14="http://schemas.microsoft.com/office/drawing/2010/main"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xmlns:a14="http://schemas.microsoft.com/office/drawing/2010/main"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xmlns:a14="http://schemas.microsoft.com/office/drawing/2010/main"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xmlns:a14="http://schemas.microsoft.com/office/drawing/2010/main"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xmlns:a14="http://schemas.microsoft.com/office/drawing/2010/main"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xmlns:a14="http://schemas.microsoft.com/office/drawing/2010/main"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xmlns:a14="http://schemas.microsoft.com/office/drawing/2010/main"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xmlns:a14="http://schemas.microsoft.com/office/drawing/2010/main"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xmlns:a14="http://schemas.microsoft.com/office/drawing/2010/main"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xmlns:a14="http://schemas.microsoft.com/office/drawing/2010/main"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xmlns:a14="http://schemas.microsoft.com/office/drawing/2010/main"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xmlns:a14="http://schemas.microsoft.com/office/drawing/2010/main"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xmlns:a14="http://schemas.microsoft.com/office/drawing/2010/main"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xmlns:a14="http://schemas.microsoft.com/office/drawing/2010/main"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xmlns:a14="http://schemas.microsoft.com/office/drawing/2010/main"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xmlns:a14="http://schemas.microsoft.com/office/drawing/2010/main"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xmlns:a14="http://schemas.microsoft.com/office/drawing/2010/main"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xmlns:a14="http://schemas.microsoft.com/office/drawing/2010/main"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xmlns:a14="http://schemas.microsoft.com/office/drawing/2010/main"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xmlns:a14="http://schemas.microsoft.com/office/drawing/2010/main"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xmlns:a14="http://schemas.microsoft.com/office/drawing/2010/main"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xmlns:a14="http://schemas.microsoft.com/office/drawing/2010/main"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xmlns:a14="http://schemas.microsoft.com/office/drawing/2010/main"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xmlns:a14="http://schemas.microsoft.com/office/drawing/2010/main"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xmlns:a14="http://schemas.microsoft.com/office/drawing/2010/main"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xmlns:a14="http://schemas.microsoft.com/office/drawing/2010/main"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xmlns:a14="http://schemas.microsoft.com/office/drawing/2010/main"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xmlns:a14="http://schemas.microsoft.com/office/drawing/2010/main"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xmlns:a14="http://schemas.microsoft.com/office/drawing/2010/main"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xmlns:a14="http://schemas.microsoft.com/office/drawing/2010/main"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xmlns:a14="http://schemas.microsoft.com/office/drawing/2010/main"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xmlns:a14="http://schemas.microsoft.com/office/drawing/2010/main"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xmlns:a14="http://schemas.microsoft.com/office/drawing/2010/main"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xmlns:a14="http://schemas.microsoft.com/office/drawing/2010/main"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xmlns:a14="http://schemas.microsoft.com/office/drawing/2010/main"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48"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49"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50"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51"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52" name="Check Box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53" name="Check Box 6" hidden="1">
              <a:extLst>
                <a:ext uri="{63B3BB69-23CF-44E3-9099-C40C66FF867C}">
                  <a14:compatExt spid="_x0000_s358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54" name="Check Box 7"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55" name="Check Box 8" hidden="1">
              <a:extLst>
                <a:ext uri="{63B3BB69-23CF-44E3-9099-C40C66FF867C}">
                  <a14:compatExt spid="_x0000_s358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56" name="Check Box 9"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57"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58" name="Check Box 11"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59" name="Check Box 12" hidden="1">
              <a:extLst>
                <a:ext uri="{63B3BB69-23CF-44E3-9099-C40C66FF867C}">
                  <a14:compatExt spid="_x0000_s358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60" name="Check Box 13"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61" name="Check Box 14"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62" name="Check Box 15" hidden="1">
              <a:extLst>
                <a:ext uri="{63B3BB69-23CF-44E3-9099-C40C66FF867C}">
                  <a14:compatExt spid="_x0000_s358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63" name="Check Box 16" hidden="1">
              <a:extLst>
                <a:ext uri="{63B3BB69-23CF-44E3-9099-C40C66FF867C}">
                  <a14:compatExt spid="_x0000_s358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40" name="Check Box 17" hidden="1">
              <a:extLst>
                <a:ext uri="{63B3BB69-23CF-44E3-9099-C40C66FF867C}">
                  <a14:compatExt spid="_x0000_s358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902" name="Check Box 18" hidden="1">
              <a:extLst>
                <a:ext uri="{63B3BB69-23CF-44E3-9099-C40C66FF867C}">
                  <a14:compatExt spid="_x0000_s358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903" name="Check Box 19" hidden="1">
              <a:extLst>
                <a:ext uri="{63B3BB69-23CF-44E3-9099-C40C66FF867C}">
                  <a14:compatExt spid="_x0000_s358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904" name="Check Box 20" hidden="1">
              <a:extLst>
                <a:ext uri="{63B3BB69-23CF-44E3-9099-C40C66FF867C}">
                  <a14:compatExt spid="_x0000_s358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905" name="Check Box 21" hidden="1">
              <a:extLst>
                <a:ext uri="{63B3BB69-23CF-44E3-9099-C40C66FF867C}">
                  <a14:compatExt spid="_x0000_s358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906" name="Check Box 22" hidden="1">
              <a:extLst>
                <a:ext uri="{63B3BB69-23CF-44E3-9099-C40C66FF867C}">
                  <a14:compatExt spid="_x0000_s358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907" name="Check Box 23" hidden="1">
              <a:extLst>
                <a:ext uri="{63B3BB69-23CF-44E3-9099-C40C66FF867C}">
                  <a14:compatExt spid="_x0000_s358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908" name="Check Box 24" hidden="1">
              <a:extLst>
                <a:ext uri="{63B3BB69-23CF-44E3-9099-C40C66FF867C}">
                  <a14:compatExt spid="_x0000_s358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909" name="Check Box 25" hidden="1">
              <a:extLst>
                <a:ext uri="{63B3BB69-23CF-44E3-9099-C40C66FF867C}">
                  <a14:compatExt spid="_x0000_s358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910" name="Check Box 26" hidden="1">
              <a:extLst>
                <a:ext uri="{63B3BB69-23CF-44E3-9099-C40C66FF867C}">
                  <a14:compatExt spid="_x0000_s358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911" name="Check Box 27" hidden="1">
              <a:extLst>
                <a:ext uri="{63B3BB69-23CF-44E3-9099-C40C66FF867C}">
                  <a14:compatExt spid="_x0000_s358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912" name="Check Box 28" hidden="1">
              <a:extLst>
                <a:ext uri="{63B3BB69-23CF-44E3-9099-C40C66FF867C}">
                  <a14:compatExt spid="_x0000_s358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913" name="Check Box 29" hidden="1">
              <a:extLst>
                <a:ext uri="{63B3BB69-23CF-44E3-9099-C40C66FF867C}">
                  <a14:compatExt spid="_x0000_s358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914" name="Check Box 30" hidden="1">
              <a:extLst>
                <a:ext uri="{63B3BB69-23CF-44E3-9099-C40C66FF867C}">
                  <a14:compatExt spid="_x0000_s358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915" name="Check Box 31" hidden="1">
              <a:extLst>
                <a:ext uri="{63B3BB69-23CF-44E3-9099-C40C66FF867C}">
                  <a14:compatExt spid="_x0000_s358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917" name="Check Box 32" hidden="1">
              <a:extLst>
                <a:ext uri="{63B3BB69-23CF-44E3-9099-C40C66FF867C}">
                  <a14:compatExt spid="_x0000_s358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918" name="Check Box 33" hidden="1">
              <a:extLst>
                <a:ext uri="{63B3BB69-23CF-44E3-9099-C40C66FF867C}">
                  <a14:compatExt spid="_x0000_s358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919" name="Check Box 34" hidden="1">
              <a:extLst>
                <a:ext uri="{63B3BB69-23CF-44E3-9099-C40C66FF867C}">
                  <a14:compatExt spid="_x0000_s358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920" name="Check Box 35" hidden="1">
              <a:extLst>
                <a:ext uri="{63B3BB69-23CF-44E3-9099-C40C66FF867C}">
                  <a14:compatExt spid="_x0000_s358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921" name="Check Box 36" hidden="1">
              <a:extLst>
                <a:ext uri="{63B3BB69-23CF-44E3-9099-C40C66FF867C}">
                  <a14:compatExt spid="_x0000_s358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922" name="Check Box 37" hidden="1">
              <a:extLst>
                <a:ext uri="{63B3BB69-23CF-44E3-9099-C40C66FF867C}">
                  <a14:compatExt spid="_x0000_s358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923" name="Check Box 38" hidden="1">
              <a:extLst>
                <a:ext uri="{63B3BB69-23CF-44E3-9099-C40C66FF867C}">
                  <a14:compatExt spid="_x0000_s358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924" name="Check Box 39" hidden="1">
              <a:extLst>
                <a:ext uri="{63B3BB69-23CF-44E3-9099-C40C66FF867C}">
                  <a14:compatExt spid="_x0000_s358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925" name="Check Box 40" hidden="1">
              <a:extLst>
                <a:ext uri="{63B3BB69-23CF-44E3-9099-C40C66FF867C}">
                  <a14:compatExt spid="_x0000_s358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926" name="Check Box 41" hidden="1">
              <a:extLst>
                <a:ext uri="{63B3BB69-23CF-44E3-9099-C40C66FF867C}">
                  <a14:compatExt spid="_x0000_s358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927" name="Check Box 42" hidden="1">
              <a:extLst>
                <a:ext uri="{63B3BB69-23CF-44E3-9099-C40C66FF867C}">
                  <a14:compatExt spid="_x0000_s358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928" name="Check Box 43" hidden="1">
              <a:extLst>
                <a:ext uri="{63B3BB69-23CF-44E3-9099-C40C66FF867C}">
                  <a14:compatExt spid="_x0000_s358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929" name="Check Box 44" hidden="1">
              <a:extLst>
                <a:ext uri="{63B3BB69-23CF-44E3-9099-C40C66FF867C}">
                  <a14:compatExt spid="_x0000_s358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930" name="Check Box 45" hidden="1">
              <a:extLst>
                <a:ext uri="{63B3BB69-23CF-44E3-9099-C40C66FF867C}">
                  <a14:compatExt spid="_x0000_s358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931" name="Check Box 46" hidden="1">
              <a:extLst>
                <a:ext uri="{63B3BB69-23CF-44E3-9099-C40C66FF867C}">
                  <a14:compatExt spid="_x0000_s358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932" name="Check Box 47" hidden="1">
              <a:extLst>
                <a:ext uri="{63B3BB69-23CF-44E3-9099-C40C66FF867C}">
                  <a14:compatExt spid="_x0000_s358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933" name="Check Box 48" hidden="1">
              <a:extLst>
                <a:ext uri="{63B3BB69-23CF-44E3-9099-C40C66FF867C}">
                  <a14:compatExt spid="_x0000_s358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934" name="Check Box 49" hidden="1">
              <a:extLst>
                <a:ext uri="{63B3BB69-23CF-44E3-9099-C40C66FF867C}">
                  <a14:compatExt spid="_x0000_s358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935" name="Check Box 50" hidden="1">
              <a:extLst>
                <a:ext uri="{63B3BB69-23CF-44E3-9099-C40C66FF867C}">
                  <a14:compatExt spid="_x0000_s358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936" name="Check Box 51" hidden="1">
              <a:extLst>
                <a:ext uri="{63B3BB69-23CF-44E3-9099-C40C66FF867C}">
                  <a14:compatExt spid="_x0000_s358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937" name="Check Box 52" hidden="1">
              <a:extLst>
                <a:ext uri="{63B3BB69-23CF-44E3-9099-C40C66FF867C}">
                  <a14:compatExt spid="_x0000_s358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938" name="Check Box 53" hidden="1">
              <a:extLst>
                <a:ext uri="{63B3BB69-23CF-44E3-9099-C40C66FF867C}">
                  <a14:compatExt spid="_x0000_s358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939" name="Check Box 54" hidden="1">
              <a:extLst>
                <a:ext uri="{63B3BB69-23CF-44E3-9099-C40C66FF867C}">
                  <a14:compatExt spid="_x0000_s358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940" name="Check Box 55" hidden="1">
              <a:extLst>
                <a:ext uri="{63B3BB69-23CF-44E3-9099-C40C66FF867C}">
                  <a14:compatExt spid="_x0000_s358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941" name="Check Box 56" hidden="1">
              <a:extLst>
                <a:ext uri="{63B3BB69-23CF-44E3-9099-C40C66FF867C}">
                  <a14:compatExt spid="_x0000_s358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942" name="Check Box 57" hidden="1">
              <a:extLst>
                <a:ext uri="{63B3BB69-23CF-44E3-9099-C40C66FF867C}">
                  <a14:compatExt spid="_x0000_s358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943" name="Check Box 58" hidden="1">
              <a:extLst>
                <a:ext uri="{63B3BB69-23CF-44E3-9099-C40C66FF867C}">
                  <a14:compatExt spid="_x0000_s358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944" name="Check Box 59" hidden="1">
              <a:extLst>
                <a:ext uri="{63B3BB69-23CF-44E3-9099-C40C66FF867C}">
                  <a14:compatExt spid="_x0000_s358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45" name="Check Box 60" hidden="1">
              <a:extLst>
                <a:ext uri="{63B3BB69-23CF-44E3-9099-C40C66FF867C}">
                  <a14:compatExt spid="_x0000_s35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46" name="Check Box 61" hidden="1">
              <a:extLst>
                <a:ext uri="{63B3BB69-23CF-44E3-9099-C40C66FF867C}">
                  <a14:compatExt spid="_x0000_s359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47" name="Check Box 76" hidden="1">
              <a:extLst>
                <a:ext uri="{63B3BB69-23CF-44E3-9099-C40C66FF867C}">
                  <a14:compatExt spid="_x0000_s359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27"/>
          <a:chExt cx="303832" cy="486924"/>
        </a:xfrm>
      </xdr:grpSpPr>
      <xdr:sp macro="" textlink="">
        <xdr:nvSpPr>
          <xdr:cNvPr id="19464" name="Option Button 1" hidden="1">
            <a:extLst>
              <a:ext uri="{63B3BB69-23CF-44E3-9099-C40C66FF867C}">
                <a14:compatExt xmlns:a14="http://schemas.microsoft.com/office/drawing/2010/main" spid="_x0000_s19464"/>
              </a:ext>
              <a:ext uri="{FF2B5EF4-FFF2-40B4-BE49-F238E27FC236}">
                <a16:creationId xmlns:a16="http://schemas.microsoft.com/office/drawing/2014/main" id="{00000000-0008-0000-0100-0000084C0000}"/>
              </a:ext>
            </a:extLst>
          </xdr:cNvPr>
          <xdr:cNvSpPr/>
        </xdr:nvSpPr>
        <xdr:spPr bwMode="auto">
          <a:xfrm>
            <a:off x="4501773" y="3772527"/>
            <a:ext cx="303832" cy="248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xmlns:a14="http://schemas.microsoft.com/office/drawing/2010/main"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51"/>
          <a:chExt cx="301792" cy="780111"/>
        </a:xfrm>
      </xdr:grpSpPr>
      <xdr:sp macro="" textlink="">
        <xdr:nvSpPr>
          <xdr:cNvPr id="19467" name="Option Button 3" hidden="1">
            <a:extLst>
              <a:ext uri="{63B3BB69-23CF-44E3-9099-C40C66FF867C}">
                <a14:compatExt xmlns:a14="http://schemas.microsoft.com/office/drawing/2010/main" spid="_x0000_s19467"/>
              </a:ext>
              <a:ext uri="{FF2B5EF4-FFF2-40B4-BE49-F238E27FC236}">
                <a16:creationId xmlns:a16="http://schemas.microsoft.com/office/drawing/2014/main" id="{00000000-0008-0000-0100-00000B4C0000}"/>
              </a:ext>
            </a:extLst>
          </xdr:cNvPr>
          <xdr:cNvSpPr/>
        </xdr:nvSpPr>
        <xdr:spPr bwMode="auto">
          <a:xfrm>
            <a:off x="4479758" y="4496251"/>
            <a:ext cx="301792" cy="23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xmlns:a14="http://schemas.microsoft.com/office/drawing/2010/main"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xmlns:a14="http://schemas.microsoft.com/office/drawing/2010/main" spid="_x0000_s19470"/>
              </a:ext>
              <a:ext uri="{FF2B5EF4-FFF2-40B4-BE49-F238E27FC236}">
                <a16:creationId xmlns:a16="http://schemas.microsoft.com/office/drawing/2014/main" id="{00000000-0008-0000-0100-00000E4C0000}"/>
              </a:ext>
            </a:extLst>
          </xdr:cNvPr>
          <xdr:cNvSpPr/>
        </xdr:nvSpPr>
        <xdr:spPr bwMode="auto">
          <a:xfrm>
            <a:off x="4479758" y="5028209"/>
            <a:ext cx="301792" cy="2481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23"/>
          <a:chExt cx="308371" cy="762858"/>
        </a:xfrm>
      </xdr:grpSpPr>
      <xdr:sp macro="" textlink="">
        <xdr:nvSpPr>
          <xdr:cNvPr id="19482" name="Option Button 6" hidden="1">
            <a:extLst>
              <a:ext uri="{63B3BB69-23CF-44E3-9099-C40C66FF867C}">
                <a14:compatExt xmlns:a14="http://schemas.microsoft.com/office/drawing/2010/main" spid="_x0000_s19482"/>
              </a:ext>
              <a:ext uri="{FF2B5EF4-FFF2-40B4-BE49-F238E27FC236}">
                <a16:creationId xmlns:a16="http://schemas.microsoft.com/office/drawing/2014/main" id="{00000000-0008-0000-0100-00001A4C0000}"/>
              </a:ext>
            </a:extLst>
          </xdr:cNvPr>
          <xdr:cNvSpPr/>
        </xdr:nvSpPr>
        <xdr:spPr bwMode="auto">
          <a:xfrm>
            <a:off x="4549825" y="5456623"/>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xmlns:a14="http://schemas.microsoft.com/office/drawing/2010/main"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xmlns:a14="http://schemas.microsoft.com/office/drawing/2010/main" spid="_x0000_s19484"/>
              </a:ext>
              <a:ext uri="{FF2B5EF4-FFF2-40B4-BE49-F238E27FC236}">
                <a16:creationId xmlns:a16="http://schemas.microsoft.com/office/drawing/2014/main" id="{00000000-0008-0000-0100-00001C4C0000}"/>
              </a:ext>
            </a:extLst>
          </xdr:cNvPr>
          <xdr:cNvSpPr/>
        </xdr:nvSpPr>
        <xdr:spPr bwMode="auto">
          <a:xfrm>
            <a:off x="4549825" y="6000409"/>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xmlns:a14="http://schemas.microsoft.com/office/drawing/2010/main"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xmlns:a14="http://schemas.microsoft.com/office/drawing/2010/main"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915"/>
          <a:chExt cx="301792" cy="494787"/>
        </a:xfrm>
      </xdr:grpSpPr>
      <xdr:sp macro="" textlink="">
        <xdr:nvSpPr>
          <xdr:cNvPr id="19509" name="Option Button 53" hidden="1">
            <a:extLst>
              <a:ext uri="{63B3BB69-23CF-44E3-9099-C40C66FF867C}">
                <a14:compatExt xmlns:a14="http://schemas.microsoft.com/office/drawing/2010/main" spid="_x0000_s19509"/>
              </a:ext>
              <a:ext uri="{FF2B5EF4-FFF2-40B4-BE49-F238E27FC236}">
                <a16:creationId xmlns:a16="http://schemas.microsoft.com/office/drawing/2014/main" id="{00000000-0008-0000-0100-0000354C0000}"/>
              </a:ext>
            </a:extLst>
          </xdr:cNvPr>
          <xdr:cNvSpPr/>
        </xdr:nvSpPr>
        <xdr:spPr bwMode="auto">
          <a:xfrm>
            <a:off x="5763126" y="8931915"/>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xmlns:a14="http://schemas.microsoft.com/office/drawing/2010/main" spid="_x0000_s19510"/>
              </a:ext>
              <a:ext uri="{FF2B5EF4-FFF2-40B4-BE49-F238E27FC236}">
                <a16:creationId xmlns:a16="http://schemas.microsoft.com/office/drawing/2014/main" id="{00000000-0008-0000-0100-0000364C00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xmlns:a14="http://schemas.microsoft.com/office/drawing/2010/main"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xmlns:a14="http://schemas.microsoft.com/office/drawing/2010/main"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xmlns:a14="http://schemas.microsoft.com/office/drawing/2010/main"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xmlns:a14="http://schemas.microsoft.com/office/drawing/2010/main"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xmlns:a14="http://schemas.microsoft.com/office/drawing/2010/main"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xmlns:a14="http://schemas.microsoft.com/office/drawing/2010/main"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xmlns:a14="http://schemas.microsoft.com/office/drawing/2010/main"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xmlns:a14="http://schemas.microsoft.com/office/drawing/2010/main"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xmlns:a14="http://schemas.microsoft.com/office/drawing/2010/main"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xmlns:a14="http://schemas.microsoft.com/office/drawing/2010/main"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xmlns:a14="http://schemas.microsoft.com/office/drawing/2010/main"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xmlns:a14="http://schemas.microsoft.com/office/drawing/2010/main"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xmlns:a14="http://schemas.microsoft.com/office/drawing/2010/main"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xmlns:a14="http://schemas.microsoft.com/office/drawing/2010/main"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xmlns:a14="http://schemas.microsoft.com/office/drawing/2010/main"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xmlns:a14="http://schemas.microsoft.com/office/drawing/2010/main"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xmlns:a14="http://schemas.microsoft.com/office/drawing/2010/main"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586" y="8168737"/>
          <a:chExt cx="217616" cy="792441"/>
        </a:xfrm>
      </xdr:grpSpPr>
      <xdr:sp macro="" textlink="">
        <xdr:nvSpPr>
          <xdr:cNvPr id="19547" name="Option Button 91" hidden="1">
            <a:extLst>
              <a:ext uri="{63B3BB69-23CF-44E3-9099-C40C66FF867C}">
                <a14:compatExt xmlns:a14="http://schemas.microsoft.com/office/drawing/2010/main" spid="_x0000_s19547"/>
              </a:ext>
              <a:ext uri="{FF2B5EF4-FFF2-40B4-BE49-F238E27FC236}">
                <a16:creationId xmlns:a16="http://schemas.microsoft.com/office/drawing/2014/main" id="{00000000-0008-0000-0100-00005B4C0000}"/>
              </a:ext>
            </a:extLst>
          </xdr:cNvPr>
          <xdr:cNvSpPr/>
        </xdr:nvSpPr>
        <xdr:spPr bwMode="auto">
          <a:xfrm>
            <a:off x="5768129" y="8168737"/>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xmlns:a14="http://schemas.microsoft.com/office/drawing/2010/main" spid="_x0000_s19548"/>
              </a:ext>
              <a:ext uri="{FF2B5EF4-FFF2-40B4-BE49-F238E27FC236}">
                <a16:creationId xmlns:a16="http://schemas.microsoft.com/office/drawing/2014/main" id="{00000000-0008-0000-0100-00005C4C0000}"/>
              </a:ext>
            </a:extLst>
          </xdr:cNvPr>
          <xdr:cNvSpPr/>
        </xdr:nvSpPr>
        <xdr:spPr bwMode="auto">
          <a:xfrm>
            <a:off x="5767586" y="8723052"/>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xmlns:a14="http://schemas.microsoft.com/office/drawing/2010/main"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xmlns:a14="http://schemas.microsoft.com/office/drawing/2010/main"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xmlns:a14="http://schemas.microsoft.com/office/drawing/2010/main"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xmlns:a14="http://schemas.microsoft.com/office/drawing/2010/main"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xmlns:a14="http://schemas.microsoft.com/office/drawing/2010/main"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xmlns:a14="http://schemas.microsoft.com/office/drawing/2010/main"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xmlns:a14="http://schemas.microsoft.com/office/drawing/2010/main"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91" y="8166027"/>
          <a:chExt cx="208649" cy="749790"/>
        </a:xfrm>
      </xdr:grpSpPr>
      <xdr:sp macro="" textlink="">
        <xdr:nvSpPr>
          <xdr:cNvPr id="19638" name="Option Button 182" hidden="1">
            <a:extLst>
              <a:ext uri="{63B3BB69-23CF-44E3-9099-C40C66FF867C}">
                <a14:compatExt xmlns:a14="http://schemas.microsoft.com/office/drawing/2010/main" spid="_x0000_s19638"/>
              </a:ext>
              <a:ext uri="{FF2B5EF4-FFF2-40B4-BE49-F238E27FC236}">
                <a16:creationId xmlns:a16="http://schemas.microsoft.com/office/drawing/2014/main" id="{00000000-0008-0000-0100-0000B64C0000}"/>
              </a:ext>
            </a:extLst>
          </xdr:cNvPr>
          <xdr:cNvSpPr/>
        </xdr:nvSpPr>
        <xdr:spPr bwMode="auto">
          <a:xfrm>
            <a:off x="4540531" y="8166027"/>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xmlns:a14="http://schemas.microsoft.com/office/drawing/2010/main" spid="_x0000_s19639"/>
              </a:ext>
              <a:ext uri="{FF2B5EF4-FFF2-40B4-BE49-F238E27FC236}">
                <a16:creationId xmlns:a16="http://schemas.microsoft.com/office/drawing/2014/main" id="{00000000-0008-0000-0100-0000B74C0000}"/>
              </a:ext>
            </a:extLst>
          </xdr:cNvPr>
          <xdr:cNvSpPr/>
        </xdr:nvSpPr>
        <xdr:spPr bwMode="auto">
          <a:xfrm>
            <a:off x="4538991" y="8640702"/>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xmlns:a14="http://schemas.microsoft.com/office/drawing/2010/main"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6"/>
          <a:chExt cx="301595" cy="707491"/>
        </a:xfrm>
      </xdr:grpSpPr>
      <xdr:sp macro="" textlink="">
        <xdr:nvSpPr>
          <xdr:cNvPr id="19689" name="Option Button 233" hidden="1">
            <a:extLst>
              <a:ext uri="{63B3BB69-23CF-44E3-9099-C40C66FF867C}">
                <a14:compatExt xmlns:a14="http://schemas.microsoft.com/office/drawing/2010/main" spid="_x0000_s19689"/>
              </a:ext>
              <a:ext uri="{FF2B5EF4-FFF2-40B4-BE49-F238E27FC236}">
                <a16:creationId xmlns:a16="http://schemas.microsoft.com/office/drawing/2014/main" id="{00000000-0008-0000-0100-0000E94C0000}"/>
              </a:ext>
            </a:extLst>
          </xdr:cNvPr>
          <xdr:cNvSpPr/>
        </xdr:nvSpPr>
        <xdr:spPr bwMode="auto">
          <a:xfrm>
            <a:off x="5809589" y="7290616"/>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xmlns:a14="http://schemas.microsoft.com/office/drawing/2010/main" spid="_x0000_s19690"/>
              </a:ext>
              <a:ext uri="{FF2B5EF4-FFF2-40B4-BE49-F238E27FC236}">
                <a16:creationId xmlns:a16="http://schemas.microsoft.com/office/drawing/2014/main" id="{00000000-0008-0000-0100-0000EA4C0000}"/>
              </a:ext>
            </a:extLst>
          </xdr:cNvPr>
          <xdr:cNvSpPr/>
        </xdr:nvSpPr>
        <xdr:spPr bwMode="auto">
          <a:xfrm>
            <a:off x="5809590" y="7752532"/>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xmlns:a14="http://schemas.microsoft.com/office/drawing/2010/main"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xmlns:a14="http://schemas.microsoft.com/office/drawing/2010/main"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xmlns:a14="http://schemas.microsoft.com/office/drawing/2010/main"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39" name="Option Button 84" hidden="1">
            <a:extLst>
              <a:ext uri="{63B3BB69-23CF-44E3-9099-C40C66FF867C}">
                <a14:compatExt xmlns:a14="http://schemas.microsoft.com/office/drawing/2010/main"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xmlns:a14="http://schemas.microsoft.com/office/drawing/2010/main"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xmlns:a14="http://schemas.microsoft.com/office/drawing/2010/main"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42" name="Option Button 1"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43" name="Option Button 2"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44" name="Option Button 3"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45" name="Option Button 4"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46" name="Option Button 5"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47" name="Option Button 6"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48" name="Option Button 7" hidden="1">
              <a:extLst>
                <a:ext uri="{63B3BB69-23CF-44E3-9099-C40C66FF867C}">
                  <a14:compatExt spid="_x0000_s1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49" name="Option Button 8" hidden="1">
              <a:extLst>
                <a:ext uri="{63B3BB69-23CF-44E3-9099-C40C66FF867C}">
                  <a14:compatExt spid="_x0000_s1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28575</xdr:rowOff>
        </xdr:to>
        <xdr:sp macro="" textlink="">
          <xdr:nvSpPr>
            <xdr:cNvPr id="54" name="Option Button 29" hidden="1">
              <a:extLst>
                <a:ext uri="{63B3BB69-23CF-44E3-9099-C40C66FF867C}">
                  <a14:compatExt spid="_x0000_s1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57150</xdr:rowOff>
        </xdr:from>
        <xdr:to>
          <xdr:col>29</xdr:col>
          <xdr:colOff>114300</xdr:colOff>
          <xdr:row>32</xdr:row>
          <xdr:rowOff>257175</xdr:rowOff>
        </xdr:to>
        <xdr:sp macro="" textlink="">
          <xdr:nvSpPr>
            <xdr:cNvPr id="56" name="Option Button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47625</xdr:rowOff>
        </xdr:from>
        <xdr:to>
          <xdr:col>29</xdr:col>
          <xdr:colOff>114300</xdr:colOff>
          <xdr:row>34</xdr:row>
          <xdr:rowOff>0</xdr:rowOff>
        </xdr:to>
        <xdr:sp macro="" textlink="">
          <xdr:nvSpPr>
            <xdr:cNvPr id="57" name="Option Button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58" name="Option Button 53" hidden="1">
              <a:extLst>
                <a:ext uri="{63B3BB69-23CF-44E3-9099-C40C66FF867C}">
                  <a14:compatExt spid="_x0000_s1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59" name="Option Button 54" hidden="1">
              <a:extLst>
                <a:ext uri="{63B3BB69-23CF-44E3-9099-C40C66FF867C}">
                  <a14:compatExt spid="_x0000_s1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0" name="Group Box 68" hidden="1">
              <a:extLst>
                <a:ext uri="{63B3BB69-23CF-44E3-9099-C40C66FF867C}">
                  <a14:compatExt spid="_x0000_s195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61" name="Option Button 91" hidden="1">
              <a:extLst>
                <a:ext uri="{63B3BB69-23CF-44E3-9099-C40C66FF867C}">
                  <a14:compatExt spid="_x0000_s1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62" name="Option Button 92" hidden="1">
              <a:extLst>
                <a:ext uri="{63B3BB69-23CF-44E3-9099-C40C66FF867C}">
                  <a14:compatExt spid="_x0000_s1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3" name="Option Button 36" hidden="1">
              <a:extLst>
                <a:ext uri="{63B3BB69-23CF-44E3-9099-C40C66FF867C}">
                  <a14:compatExt spid="_x0000_s1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712" name="Option Button 37"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713" name="Group Box 61" hidden="1">
              <a:extLst>
                <a:ext uri="{63B3BB69-23CF-44E3-9099-C40C66FF867C}">
                  <a14:compatExt spid="_x0000_s19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714" name="Group Box 55" hidden="1">
              <a:extLst>
                <a:ext uri="{63B3BB69-23CF-44E3-9099-C40C66FF867C}">
                  <a14:compatExt spid="_x0000_s195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715" name="Group Box 69" hidden="1">
              <a:extLst>
                <a:ext uri="{63B3BB69-23CF-44E3-9099-C40C66FF867C}">
                  <a14:compatExt spid="_x0000_s19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716" name="Group Box 56" hidden="1">
              <a:extLst>
                <a:ext uri="{63B3BB69-23CF-44E3-9099-C40C66FF867C}">
                  <a14:compatExt spid="_x0000_s195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717" name="Group Box 57" hidden="1">
              <a:extLst>
                <a:ext uri="{63B3BB69-23CF-44E3-9099-C40C66FF867C}">
                  <a14:compatExt spid="_x0000_s19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718" name="Group Box 58" hidden="1">
              <a:extLst>
                <a:ext uri="{63B3BB69-23CF-44E3-9099-C40C66FF867C}">
                  <a14:compatExt spid="_x0000_s195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720" name="Group Box 67" hidden="1">
              <a:extLst>
                <a:ext uri="{63B3BB69-23CF-44E3-9099-C40C66FF867C}">
                  <a14:compatExt spid="_x0000_s19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19721" name="Option Button 76" hidden="1">
              <a:extLst>
                <a:ext uri="{63B3BB69-23CF-44E3-9099-C40C66FF867C}">
                  <a14:compatExt spid="_x0000_s1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19722" name="Option Button 77" hidden="1">
              <a:extLst>
                <a:ext uri="{63B3BB69-23CF-44E3-9099-C40C66FF867C}">
                  <a14:compatExt spid="_x0000_s1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19723" name="Option Button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19724" name="Option Button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19725" name="Option Button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726" name="Group Box 59" hidden="1">
              <a:extLst>
                <a:ext uri="{63B3BB69-23CF-44E3-9099-C40C66FF867C}">
                  <a14:compatExt spid="_x0000_s19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19727" name="Option Button 70" hidden="1">
              <a:extLst>
                <a:ext uri="{63B3BB69-23CF-44E3-9099-C40C66FF867C}">
                  <a14:compatExt spid="_x0000_s1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19728" name="Option Button 71" hidden="1">
              <a:extLst>
                <a:ext uri="{63B3BB69-23CF-44E3-9099-C40C66FF867C}">
                  <a14:compatExt spid="_x0000_s1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19729" name="Option Button 182" hidden="1">
              <a:extLst>
                <a:ext uri="{63B3BB69-23CF-44E3-9099-C40C66FF867C}">
                  <a14:compatExt spid="_x0000_s1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19730" name="Option Button 183" hidden="1">
              <a:extLst>
                <a:ext uri="{63B3BB69-23CF-44E3-9099-C40C66FF867C}">
                  <a14:compatExt spid="_x0000_s1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731" name="Group Box 184" hidden="1">
              <a:extLst>
                <a:ext uri="{63B3BB69-23CF-44E3-9099-C40C66FF867C}">
                  <a14:compatExt spid="_x0000_s196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19732" name="Option Button 233" hidden="1">
              <a:extLst>
                <a:ext uri="{63B3BB69-23CF-44E3-9099-C40C66FF867C}">
                  <a14:compatExt spid="_x0000_s1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19733" name="Option Button 234" hidden="1">
              <a:extLst>
                <a:ext uri="{63B3BB69-23CF-44E3-9099-C40C66FF867C}">
                  <a14:compatExt spid="_x0000_s1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734" name="Group Box 64" hidden="1">
              <a:extLst>
                <a:ext uri="{63B3BB69-23CF-44E3-9099-C40C66FF867C}">
                  <a14:compatExt spid="_x0000_s195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735" name="Group Box 65" hidden="1">
              <a:extLst>
                <a:ext uri="{63B3BB69-23CF-44E3-9099-C40C66FF867C}">
                  <a14:compatExt spid="_x0000_s195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736" name="Group Box 66" hidden="1">
              <a:extLst>
                <a:ext uri="{63B3BB69-23CF-44E3-9099-C40C66FF867C}">
                  <a14:compatExt spid="_x0000_s195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737" name="Group Box 78" hidden="1">
              <a:extLst>
                <a:ext uri="{63B3BB69-23CF-44E3-9099-C40C66FF867C}">
                  <a14:compatExt spid="_x0000_s19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738" name="Group Box 83" hidden="1">
              <a:extLst>
                <a:ext uri="{63B3BB69-23CF-44E3-9099-C40C66FF867C}">
                  <a14:compatExt spid="_x0000_s195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228600</xdr:rowOff>
        </xdr:to>
        <xdr:sp macro="" textlink="">
          <xdr:nvSpPr>
            <xdr:cNvPr id="19739" name="Option Button 80" hidden="1">
              <a:extLst>
                <a:ext uri="{63B3BB69-23CF-44E3-9099-C40C66FF867C}">
                  <a14:compatExt spid="_x0000_s19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228600</xdr:rowOff>
        </xdr:to>
        <xdr:sp macro="" textlink="">
          <xdr:nvSpPr>
            <xdr:cNvPr id="19740" name="Option Button 81" hidden="1">
              <a:extLst>
                <a:ext uri="{63B3BB69-23CF-44E3-9099-C40C66FF867C}">
                  <a14:compatExt spid="_x0000_s1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19741" name="Option Button 82" hidden="1">
              <a:extLst>
                <a:ext uri="{63B3BB69-23CF-44E3-9099-C40C66FF867C}">
                  <a14:compatExt spid="_x0000_s1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19050</xdr:rowOff>
        </xdr:to>
        <xdr:sp macro="" textlink="">
          <xdr:nvSpPr>
            <xdr:cNvPr id="19742" name="Option Button 84" hidden="1">
              <a:extLst>
                <a:ext uri="{63B3BB69-23CF-44E3-9099-C40C66FF867C}">
                  <a14:compatExt spid="_x0000_s1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57150</xdr:rowOff>
        </xdr:from>
        <xdr:to>
          <xdr:col>37</xdr:col>
          <xdr:colOff>114300</xdr:colOff>
          <xdr:row>32</xdr:row>
          <xdr:rowOff>238125</xdr:rowOff>
        </xdr:to>
        <xdr:sp macro="" textlink="">
          <xdr:nvSpPr>
            <xdr:cNvPr id="19743" name="Option Button 85" hidden="1">
              <a:extLst>
                <a:ext uri="{63B3BB69-23CF-44E3-9099-C40C66FF867C}">
                  <a14:compatExt spid="_x0000_s1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33</xdr:row>
          <xdr:rowOff>9525</xdr:rowOff>
        </xdr:from>
        <xdr:to>
          <xdr:col>37</xdr:col>
          <xdr:colOff>104775</xdr:colOff>
          <xdr:row>34</xdr:row>
          <xdr:rowOff>0</xdr:rowOff>
        </xdr:to>
        <xdr:sp macro="" textlink="">
          <xdr:nvSpPr>
            <xdr:cNvPr id="19744" name="Option Button 86" hidden="1">
              <a:extLst>
                <a:ext uri="{63B3BB69-23CF-44E3-9099-C40C66FF867C}">
                  <a14:compatExt spid="_x0000_s1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27"/>
          <a:chExt cx="303832" cy="486924"/>
        </a:xfrm>
      </xdr:grpSpPr>
      <xdr:sp macro="" textlink="">
        <xdr:nvSpPr>
          <xdr:cNvPr id="53249" name="Option Button 1" hidden="1">
            <a:extLst>
              <a:ext uri="{63B3BB69-23CF-44E3-9099-C40C66FF867C}">
                <a14:compatExt xmlns:a14="http://schemas.microsoft.com/office/drawing/2010/main" spid="_x0000_s53249"/>
              </a:ext>
              <a:ext uri="{FF2B5EF4-FFF2-40B4-BE49-F238E27FC236}">
                <a16:creationId xmlns:a16="http://schemas.microsoft.com/office/drawing/2014/main" id="{00000000-0008-0000-0200-000001D00000}"/>
              </a:ext>
            </a:extLst>
          </xdr:cNvPr>
          <xdr:cNvSpPr/>
        </xdr:nvSpPr>
        <xdr:spPr bwMode="auto">
          <a:xfrm>
            <a:off x="4501773" y="3772527"/>
            <a:ext cx="303832" cy="248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xmlns:a14="http://schemas.microsoft.com/office/drawing/2010/main"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51"/>
          <a:chExt cx="301792" cy="780111"/>
        </a:xfrm>
      </xdr:grpSpPr>
      <xdr:sp macro="" textlink="">
        <xdr:nvSpPr>
          <xdr:cNvPr id="53251" name="Option Button 3" hidden="1">
            <a:extLst>
              <a:ext uri="{63B3BB69-23CF-44E3-9099-C40C66FF867C}">
                <a14:compatExt xmlns:a14="http://schemas.microsoft.com/office/drawing/2010/main" spid="_x0000_s53251"/>
              </a:ext>
              <a:ext uri="{FF2B5EF4-FFF2-40B4-BE49-F238E27FC236}">
                <a16:creationId xmlns:a16="http://schemas.microsoft.com/office/drawing/2014/main" id="{00000000-0008-0000-0200-000003D00000}"/>
              </a:ext>
            </a:extLst>
          </xdr:cNvPr>
          <xdr:cNvSpPr/>
        </xdr:nvSpPr>
        <xdr:spPr bwMode="auto">
          <a:xfrm>
            <a:off x="4479758" y="4496251"/>
            <a:ext cx="301792" cy="23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xmlns:a14="http://schemas.microsoft.com/office/drawing/2010/main"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xmlns:a14="http://schemas.microsoft.com/office/drawing/2010/main" spid="_x0000_s53253"/>
              </a:ext>
              <a:ext uri="{FF2B5EF4-FFF2-40B4-BE49-F238E27FC236}">
                <a16:creationId xmlns:a16="http://schemas.microsoft.com/office/drawing/2014/main" id="{00000000-0008-0000-0200-000005D00000}"/>
              </a:ext>
            </a:extLst>
          </xdr:cNvPr>
          <xdr:cNvSpPr/>
        </xdr:nvSpPr>
        <xdr:spPr bwMode="auto">
          <a:xfrm>
            <a:off x="4479758" y="5028209"/>
            <a:ext cx="301792" cy="2481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23"/>
          <a:chExt cx="308371" cy="762858"/>
        </a:xfrm>
      </xdr:grpSpPr>
      <xdr:sp macro="" textlink="">
        <xdr:nvSpPr>
          <xdr:cNvPr id="53254" name="Option Button 6" hidden="1">
            <a:extLst>
              <a:ext uri="{63B3BB69-23CF-44E3-9099-C40C66FF867C}">
                <a14:compatExt xmlns:a14="http://schemas.microsoft.com/office/drawing/2010/main" spid="_x0000_s53254"/>
              </a:ext>
              <a:ext uri="{FF2B5EF4-FFF2-40B4-BE49-F238E27FC236}">
                <a16:creationId xmlns:a16="http://schemas.microsoft.com/office/drawing/2014/main" id="{00000000-0008-0000-0200-000006D00000}"/>
              </a:ext>
            </a:extLst>
          </xdr:cNvPr>
          <xdr:cNvSpPr/>
        </xdr:nvSpPr>
        <xdr:spPr bwMode="auto">
          <a:xfrm>
            <a:off x="4549825" y="5456623"/>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xmlns:a14="http://schemas.microsoft.com/office/drawing/2010/main"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xmlns:a14="http://schemas.microsoft.com/office/drawing/2010/main" spid="_x0000_s53256"/>
              </a:ext>
              <a:ext uri="{FF2B5EF4-FFF2-40B4-BE49-F238E27FC236}">
                <a16:creationId xmlns:a16="http://schemas.microsoft.com/office/drawing/2014/main" id="{00000000-0008-0000-0200-000008D00000}"/>
              </a:ext>
            </a:extLst>
          </xdr:cNvPr>
          <xdr:cNvSpPr/>
        </xdr:nvSpPr>
        <xdr:spPr bwMode="auto">
          <a:xfrm>
            <a:off x="4549825" y="6000409"/>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xmlns:a14="http://schemas.microsoft.com/office/drawing/2010/main"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xmlns:a14="http://schemas.microsoft.com/office/drawing/2010/main"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15"/>
          <a:chExt cx="301792" cy="494787"/>
        </a:xfrm>
      </xdr:grpSpPr>
      <xdr:sp macro="" textlink="">
        <xdr:nvSpPr>
          <xdr:cNvPr id="53259" name="Option Button 11" hidden="1">
            <a:extLst>
              <a:ext uri="{63B3BB69-23CF-44E3-9099-C40C66FF867C}">
                <a14:compatExt xmlns:a14="http://schemas.microsoft.com/office/drawing/2010/main" spid="_x0000_s53259"/>
              </a:ext>
              <a:ext uri="{FF2B5EF4-FFF2-40B4-BE49-F238E27FC236}">
                <a16:creationId xmlns:a16="http://schemas.microsoft.com/office/drawing/2014/main" id="{00000000-0008-0000-0200-00000BD00000}"/>
              </a:ext>
            </a:extLst>
          </xdr:cNvPr>
          <xdr:cNvSpPr/>
        </xdr:nvSpPr>
        <xdr:spPr bwMode="auto">
          <a:xfrm>
            <a:off x="5763126" y="8931915"/>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xmlns:a14="http://schemas.microsoft.com/office/drawing/2010/main" spid="_x0000_s53260"/>
              </a:ext>
              <a:ext uri="{FF2B5EF4-FFF2-40B4-BE49-F238E27FC236}">
                <a16:creationId xmlns:a16="http://schemas.microsoft.com/office/drawing/2014/main" id="{00000000-0008-0000-0200-00000CD000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xmlns:a14="http://schemas.microsoft.com/office/drawing/2010/main"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xmlns:a14="http://schemas.microsoft.com/office/drawing/2010/main"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xmlns:a14="http://schemas.microsoft.com/office/drawing/2010/main"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xmlns:a14="http://schemas.microsoft.com/office/drawing/2010/main"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xmlns:a14="http://schemas.microsoft.com/office/drawing/2010/main"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xmlns:a14="http://schemas.microsoft.com/office/drawing/2010/main"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xmlns:a14="http://schemas.microsoft.com/office/drawing/2010/main"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xmlns:a14="http://schemas.microsoft.com/office/drawing/2010/main"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xmlns:a14="http://schemas.microsoft.com/office/drawing/2010/main"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xmlns:a14="http://schemas.microsoft.com/office/drawing/2010/main"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xmlns:a14="http://schemas.microsoft.com/office/drawing/2010/main"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xmlns:a14="http://schemas.microsoft.com/office/drawing/2010/main"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xmlns:a14="http://schemas.microsoft.com/office/drawing/2010/main"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xmlns:a14="http://schemas.microsoft.com/office/drawing/2010/main"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xmlns:a14="http://schemas.microsoft.com/office/drawing/2010/main"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xmlns:a14="http://schemas.microsoft.com/office/drawing/2010/main"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xmlns:a14="http://schemas.microsoft.com/office/drawing/2010/main"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586" y="8168737"/>
          <a:chExt cx="217616" cy="792441"/>
        </a:xfrm>
      </xdr:grpSpPr>
      <xdr:sp macro="" textlink="">
        <xdr:nvSpPr>
          <xdr:cNvPr id="53278" name="Option Button 30" hidden="1">
            <a:extLst>
              <a:ext uri="{63B3BB69-23CF-44E3-9099-C40C66FF867C}">
                <a14:compatExt xmlns:a14="http://schemas.microsoft.com/office/drawing/2010/main" spid="_x0000_s53278"/>
              </a:ext>
              <a:ext uri="{FF2B5EF4-FFF2-40B4-BE49-F238E27FC236}">
                <a16:creationId xmlns:a16="http://schemas.microsoft.com/office/drawing/2014/main" id="{00000000-0008-0000-0200-00001ED00000}"/>
              </a:ext>
            </a:extLst>
          </xdr:cNvPr>
          <xdr:cNvSpPr/>
        </xdr:nvSpPr>
        <xdr:spPr bwMode="auto">
          <a:xfrm>
            <a:off x="5768129" y="8168737"/>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xmlns:a14="http://schemas.microsoft.com/office/drawing/2010/main" spid="_x0000_s53279"/>
              </a:ext>
              <a:ext uri="{FF2B5EF4-FFF2-40B4-BE49-F238E27FC236}">
                <a16:creationId xmlns:a16="http://schemas.microsoft.com/office/drawing/2014/main" id="{00000000-0008-0000-0200-00001FD00000}"/>
              </a:ext>
            </a:extLst>
          </xdr:cNvPr>
          <xdr:cNvSpPr/>
        </xdr:nvSpPr>
        <xdr:spPr bwMode="auto">
          <a:xfrm>
            <a:off x="5767586" y="8723052"/>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xmlns:a14="http://schemas.microsoft.com/office/drawing/2010/main"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xmlns:a14="http://schemas.microsoft.com/office/drawing/2010/main"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xmlns:a14="http://schemas.microsoft.com/office/drawing/2010/main"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xmlns:a14="http://schemas.microsoft.com/office/drawing/2010/main"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xmlns:a14="http://schemas.microsoft.com/office/drawing/2010/main"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xmlns:a14="http://schemas.microsoft.com/office/drawing/2010/main"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xmlns:a14="http://schemas.microsoft.com/office/drawing/2010/main"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91" y="8166027"/>
          <a:chExt cx="208649" cy="749790"/>
        </a:xfrm>
      </xdr:grpSpPr>
      <xdr:sp macro="" textlink="">
        <xdr:nvSpPr>
          <xdr:cNvPr id="53287" name="Option Button 39" hidden="1">
            <a:extLst>
              <a:ext uri="{63B3BB69-23CF-44E3-9099-C40C66FF867C}">
                <a14:compatExt xmlns:a14="http://schemas.microsoft.com/office/drawing/2010/main" spid="_x0000_s53287"/>
              </a:ext>
              <a:ext uri="{FF2B5EF4-FFF2-40B4-BE49-F238E27FC236}">
                <a16:creationId xmlns:a16="http://schemas.microsoft.com/office/drawing/2014/main" id="{00000000-0008-0000-0200-000027D00000}"/>
              </a:ext>
            </a:extLst>
          </xdr:cNvPr>
          <xdr:cNvSpPr/>
        </xdr:nvSpPr>
        <xdr:spPr bwMode="auto">
          <a:xfrm>
            <a:off x="4540531" y="8166027"/>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xmlns:a14="http://schemas.microsoft.com/office/drawing/2010/main" spid="_x0000_s53288"/>
              </a:ext>
              <a:ext uri="{FF2B5EF4-FFF2-40B4-BE49-F238E27FC236}">
                <a16:creationId xmlns:a16="http://schemas.microsoft.com/office/drawing/2014/main" id="{00000000-0008-0000-0200-000028D00000}"/>
              </a:ext>
            </a:extLst>
          </xdr:cNvPr>
          <xdr:cNvSpPr/>
        </xdr:nvSpPr>
        <xdr:spPr bwMode="auto">
          <a:xfrm>
            <a:off x="4538991" y="8640702"/>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xmlns:a14="http://schemas.microsoft.com/office/drawing/2010/main"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6"/>
          <a:chExt cx="301595" cy="707491"/>
        </a:xfrm>
      </xdr:grpSpPr>
      <xdr:sp macro="" textlink="">
        <xdr:nvSpPr>
          <xdr:cNvPr id="53290" name="Option Button 42" hidden="1">
            <a:extLst>
              <a:ext uri="{63B3BB69-23CF-44E3-9099-C40C66FF867C}">
                <a14:compatExt xmlns:a14="http://schemas.microsoft.com/office/drawing/2010/main" spid="_x0000_s53290"/>
              </a:ext>
              <a:ext uri="{FF2B5EF4-FFF2-40B4-BE49-F238E27FC236}">
                <a16:creationId xmlns:a16="http://schemas.microsoft.com/office/drawing/2014/main" id="{00000000-0008-0000-0200-00002AD00000}"/>
              </a:ext>
            </a:extLst>
          </xdr:cNvPr>
          <xdr:cNvSpPr/>
        </xdr:nvSpPr>
        <xdr:spPr bwMode="auto">
          <a:xfrm>
            <a:off x="5809589" y="7290616"/>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xmlns:a14="http://schemas.microsoft.com/office/drawing/2010/main" spid="_x0000_s53291"/>
              </a:ext>
              <a:ext uri="{FF2B5EF4-FFF2-40B4-BE49-F238E27FC236}">
                <a16:creationId xmlns:a16="http://schemas.microsoft.com/office/drawing/2014/main" id="{00000000-0008-0000-0200-00002BD00000}"/>
              </a:ext>
            </a:extLst>
          </xdr:cNvPr>
          <xdr:cNvSpPr/>
        </xdr:nvSpPr>
        <xdr:spPr bwMode="auto">
          <a:xfrm>
            <a:off x="5809590" y="7752532"/>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xmlns:a14="http://schemas.microsoft.com/office/drawing/2010/main"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xmlns:a14="http://schemas.microsoft.com/office/drawing/2010/main"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xmlns:a14="http://schemas.microsoft.com/office/drawing/2010/main"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xmlns:a14="http://schemas.microsoft.com/office/drawing/2010/main"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xmlns:a14="http://schemas.microsoft.com/office/drawing/2010/main"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xmlns:a14="http://schemas.microsoft.com/office/drawing/2010/main"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60" name="Option Button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61" name="Option Button 2"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62" name="Option Button 3"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63" name="Option Button 4" hidden="1">
              <a:extLst>
                <a:ext uri="{63B3BB69-23CF-44E3-9099-C40C66FF867C}">
                  <a14:compatExt spid="_x0000_s5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3248" name="Option Button 5" hidden="1">
              <a:extLst>
                <a:ext uri="{63B3BB69-23CF-44E3-9099-C40C66FF867C}">
                  <a14:compatExt spid="_x0000_s5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53298" name="Option Button 6" hidden="1">
              <a:extLst>
                <a:ext uri="{63B3BB69-23CF-44E3-9099-C40C66FF867C}">
                  <a14:compatExt spid="_x0000_s5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3299" name="Option Button 7" hidden="1">
              <a:extLst>
                <a:ext uri="{63B3BB69-23CF-44E3-9099-C40C66FF867C}">
                  <a14:compatExt spid="_x0000_s5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3300" name="Option Button 8" hidden="1">
              <a:extLst>
                <a:ext uri="{63B3BB69-23CF-44E3-9099-C40C66FF867C}">
                  <a14:compatExt spid="_x0000_s5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301" name="Option Button 9" hidden="1">
              <a:extLst>
                <a:ext uri="{63B3BB69-23CF-44E3-9099-C40C66FF867C}">
                  <a14:compatExt spid="_x0000_s5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302" name="Option Button 10" hidden="1">
              <a:extLst>
                <a:ext uri="{63B3BB69-23CF-44E3-9099-C40C66FF867C}">
                  <a14:compatExt spid="_x0000_s5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53303" name="Option Button 11" hidden="1">
              <a:extLst>
                <a:ext uri="{63B3BB69-23CF-44E3-9099-C40C66FF867C}">
                  <a14:compatExt spid="_x0000_s5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53304" name="Option Button 12" hidden="1">
              <a:extLst>
                <a:ext uri="{63B3BB69-23CF-44E3-9099-C40C66FF867C}">
                  <a14:compatExt spid="_x0000_s5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305" name="Group Box 13" hidden="1">
              <a:extLst>
                <a:ext uri="{63B3BB69-23CF-44E3-9099-C40C66FF867C}">
                  <a14:compatExt spid="_x0000_s532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306" name="Group Box 14" hidden="1">
              <a:extLst>
                <a:ext uri="{63B3BB69-23CF-44E3-9099-C40C66FF867C}">
                  <a14:compatExt spid="_x0000_s532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307" name="Group Box 15" hidden="1">
              <a:extLst>
                <a:ext uri="{63B3BB69-23CF-44E3-9099-C40C66FF867C}">
                  <a14:compatExt spid="_x0000_s53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308" name="Group Box 16" hidden="1">
              <a:extLst>
                <a:ext uri="{63B3BB69-23CF-44E3-9099-C40C66FF867C}">
                  <a14:compatExt spid="_x0000_s532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28575</xdr:rowOff>
        </xdr:to>
        <xdr:sp macro="" textlink="">
          <xdr:nvSpPr>
            <xdr:cNvPr id="53309" name="Option Button 17" hidden="1">
              <a:extLst>
                <a:ext uri="{63B3BB69-23CF-44E3-9099-C40C66FF867C}">
                  <a14:compatExt spid="_x0000_s5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57150</xdr:rowOff>
        </xdr:from>
        <xdr:to>
          <xdr:col>29</xdr:col>
          <xdr:colOff>114300</xdr:colOff>
          <xdr:row>32</xdr:row>
          <xdr:rowOff>257175</xdr:rowOff>
        </xdr:to>
        <xdr:sp macro="" textlink="">
          <xdr:nvSpPr>
            <xdr:cNvPr id="53310" name="Option Button 18" hidden="1">
              <a:extLst>
                <a:ext uri="{63B3BB69-23CF-44E3-9099-C40C66FF867C}">
                  <a14:compatExt spid="_x0000_s5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47625</xdr:rowOff>
        </xdr:from>
        <xdr:to>
          <xdr:col>29</xdr:col>
          <xdr:colOff>114300</xdr:colOff>
          <xdr:row>34</xdr:row>
          <xdr:rowOff>0</xdr:rowOff>
        </xdr:to>
        <xdr:sp macro="" textlink="">
          <xdr:nvSpPr>
            <xdr:cNvPr id="53311" name="Option Button 19" hidden="1">
              <a:extLst>
                <a:ext uri="{63B3BB69-23CF-44E3-9099-C40C66FF867C}">
                  <a14:compatExt spid="_x0000_s5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312" name="Group Box 20" hidden="1">
              <a:extLst>
                <a:ext uri="{63B3BB69-23CF-44E3-9099-C40C66FF867C}">
                  <a14:compatExt spid="_x0000_s532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313" name="Group Box 21" hidden="1">
              <a:extLst>
                <a:ext uri="{63B3BB69-23CF-44E3-9099-C40C66FF867C}">
                  <a14:compatExt spid="_x0000_s53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314" name="Group Box 22" hidden="1">
              <a:extLst>
                <a:ext uri="{63B3BB69-23CF-44E3-9099-C40C66FF867C}">
                  <a14:compatExt spid="_x0000_s532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315" name="Group Box 23" hidden="1">
              <a:extLst>
                <a:ext uri="{63B3BB69-23CF-44E3-9099-C40C66FF867C}">
                  <a14:compatExt spid="_x0000_s532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316" name="Group Box 24" hidden="1">
              <a:extLst>
                <a:ext uri="{63B3BB69-23CF-44E3-9099-C40C66FF867C}">
                  <a14:compatExt spid="_x0000_s53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317" name="Group Box 25" hidden="1">
              <a:extLst>
                <a:ext uri="{63B3BB69-23CF-44E3-9099-C40C66FF867C}">
                  <a14:compatExt spid="_x0000_s53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318" name="Group Box 26" hidden="1">
              <a:extLst>
                <a:ext uri="{63B3BB69-23CF-44E3-9099-C40C66FF867C}">
                  <a14:compatExt spid="_x0000_s532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319" name="Group Box 27" hidden="1">
              <a:extLst>
                <a:ext uri="{63B3BB69-23CF-44E3-9099-C40C66FF867C}">
                  <a14:compatExt spid="_x0000_s53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320" name="Group Box 28" hidden="1">
              <a:extLst>
                <a:ext uri="{63B3BB69-23CF-44E3-9099-C40C66FF867C}">
                  <a14:compatExt spid="_x0000_s532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321" name="Group Box 29" hidden="1">
              <a:extLst>
                <a:ext uri="{63B3BB69-23CF-44E3-9099-C40C66FF867C}">
                  <a14:compatExt spid="_x0000_s532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53322" name="Option Button 30" hidden="1">
              <a:extLst>
                <a:ext uri="{63B3BB69-23CF-44E3-9099-C40C66FF867C}">
                  <a14:compatExt spid="_x0000_s53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53323" name="Option Button 31" hidden="1">
              <a:extLst>
                <a:ext uri="{63B3BB69-23CF-44E3-9099-C40C66FF867C}">
                  <a14:compatExt spid="_x0000_s53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53324" name="Option Button 32" hidden="1">
              <a:extLst>
                <a:ext uri="{63B3BB69-23CF-44E3-9099-C40C66FF867C}">
                  <a14:compatExt spid="_x0000_s53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53325" name="Option Button 33" hidden="1">
              <a:extLst>
                <a:ext uri="{63B3BB69-23CF-44E3-9099-C40C66FF867C}">
                  <a14:compatExt spid="_x0000_s5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53326" name="Option Button 34" hidden="1">
              <a:extLst>
                <a:ext uri="{63B3BB69-23CF-44E3-9099-C40C66FF867C}">
                  <a14:compatExt spid="_x0000_s5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53327" name="Option Button 35" hidden="1">
              <a:extLst>
                <a:ext uri="{63B3BB69-23CF-44E3-9099-C40C66FF867C}">
                  <a14:compatExt spid="_x0000_s53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53328" name="Option Button 36" hidden="1">
              <a:extLst>
                <a:ext uri="{63B3BB69-23CF-44E3-9099-C40C66FF867C}">
                  <a14:compatExt spid="_x0000_s53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53329" name="Option Button 37" hidden="1">
              <a:extLst>
                <a:ext uri="{63B3BB69-23CF-44E3-9099-C40C66FF867C}">
                  <a14:compatExt spid="_x0000_s53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53330" name="Option Button 38" hidden="1">
              <a:extLst>
                <a:ext uri="{63B3BB69-23CF-44E3-9099-C40C66FF867C}">
                  <a14:compatExt spid="_x0000_s53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53331" name="Option Button 39" hidden="1">
              <a:extLst>
                <a:ext uri="{63B3BB69-23CF-44E3-9099-C40C66FF867C}">
                  <a14:compatExt spid="_x0000_s53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53332" name="Option Button 40" hidden="1">
              <a:extLst>
                <a:ext uri="{63B3BB69-23CF-44E3-9099-C40C66FF867C}">
                  <a14:compatExt spid="_x0000_s53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333" name="Group Box 41" hidden="1">
              <a:extLst>
                <a:ext uri="{63B3BB69-23CF-44E3-9099-C40C66FF867C}">
                  <a14:compatExt spid="_x0000_s532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53334" name="Option Button 42" hidden="1">
              <a:extLst>
                <a:ext uri="{63B3BB69-23CF-44E3-9099-C40C66FF867C}">
                  <a14:compatExt spid="_x0000_s5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53335" name="Option Button 43" hidden="1">
              <a:extLst>
                <a:ext uri="{63B3BB69-23CF-44E3-9099-C40C66FF867C}">
                  <a14:compatExt spid="_x0000_s5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228600</xdr:rowOff>
        </xdr:to>
        <xdr:sp macro="" textlink="">
          <xdr:nvSpPr>
            <xdr:cNvPr id="53336" name="Option Button 44" hidden="1">
              <a:extLst>
                <a:ext uri="{63B3BB69-23CF-44E3-9099-C40C66FF867C}">
                  <a14:compatExt spid="_x0000_s5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228600</xdr:rowOff>
        </xdr:to>
        <xdr:sp macro="" textlink="">
          <xdr:nvSpPr>
            <xdr:cNvPr id="53337" name="Option Button 45" hidden="1">
              <a:extLst>
                <a:ext uri="{63B3BB69-23CF-44E3-9099-C40C66FF867C}">
                  <a14:compatExt spid="_x0000_s5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53338" name="Option Button 46" hidden="1">
              <a:extLst>
                <a:ext uri="{63B3BB69-23CF-44E3-9099-C40C66FF867C}">
                  <a14:compatExt spid="_x0000_s5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19050</xdr:rowOff>
        </xdr:to>
        <xdr:sp macro="" textlink="">
          <xdr:nvSpPr>
            <xdr:cNvPr id="53339" name="Option Button 47" hidden="1">
              <a:extLst>
                <a:ext uri="{63B3BB69-23CF-44E3-9099-C40C66FF867C}">
                  <a14:compatExt spid="_x0000_s5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57150</xdr:rowOff>
        </xdr:from>
        <xdr:to>
          <xdr:col>37</xdr:col>
          <xdr:colOff>114300</xdr:colOff>
          <xdr:row>32</xdr:row>
          <xdr:rowOff>238125</xdr:rowOff>
        </xdr:to>
        <xdr:sp macro="" textlink="">
          <xdr:nvSpPr>
            <xdr:cNvPr id="53340" name="Option Button 48" hidden="1">
              <a:extLst>
                <a:ext uri="{63B3BB69-23CF-44E3-9099-C40C66FF867C}">
                  <a14:compatExt spid="_x0000_s5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33</xdr:row>
          <xdr:rowOff>9525</xdr:rowOff>
        </xdr:from>
        <xdr:to>
          <xdr:col>37</xdr:col>
          <xdr:colOff>104775</xdr:colOff>
          <xdr:row>34</xdr:row>
          <xdr:rowOff>0</xdr:rowOff>
        </xdr:to>
        <xdr:sp macro="" textlink="">
          <xdr:nvSpPr>
            <xdr:cNvPr id="53341" name="Option Button 49" hidden="1">
              <a:extLst>
                <a:ext uri="{63B3BB69-23CF-44E3-9099-C40C66FF867C}">
                  <a14:compatExt spid="_x0000_s5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5"/>
          <a:ext cx="304800" cy="400050"/>
          <a:chOff x="4501773" y="3772527"/>
          <a:chExt cx="303832" cy="486924"/>
        </a:xfrm>
      </xdr:grpSpPr>
      <xdr:sp macro="" textlink="">
        <xdr:nvSpPr>
          <xdr:cNvPr id="65537" name="Option Button 1" hidden="1">
            <a:extLst>
              <a:ext uri="{63B3BB69-23CF-44E3-9099-C40C66FF867C}">
                <a14:compatExt xmlns:a14="http://schemas.microsoft.com/office/drawing/2010/main" spid="_x0000_s65537"/>
              </a:ext>
              <a:ext uri="{FF2B5EF4-FFF2-40B4-BE49-F238E27FC236}">
                <a16:creationId xmlns:a16="http://schemas.microsoft.com/office/drawing/2014/main" id="{00000000-0008-0000-0300-000001000100}"/>
              </a:ext>
            </a:extLst>
          </xdr:cNvPr>
          <xdr:cNvSpPr/>
        </xdr:nvSpPr>
        <xdr:spPr bwMode="auto">
          <a:xfrm>
            <a:off x="4501773" y="3772527"/>
            <a:ext cx="303832" cy="248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xmlns:a14="http://schemas.microsoft.com/office/drawing/2010/main" spid="_x0000_s65538"/>
              </a:ext>
              <a:ext uri="{FF2B5EF4-FFF2-40B4-BE49-F238E27FC236}">
                <a16:creationId xmlns:a16="http://schemas.microsoft.com/office/drawing/2014/main" id="{00000000-0008-0000-0300-000002000100}"/>
              </a:ext>
            </a:extLst>
          </xdr:cNvPr>
          <xdr:cNvSpPr/>
        </xdr:nvSpPr>
        <xdr:spPr bwMode="auto">
          <a:xfrm>
            <a:off x="4501773" y="4021328"/>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5"/>
          <a:ext cx="304800" cy="714375"/>
          <a:chOff x="4479758" y="4496251"/>
          <a:chExt cx="301792" cy="780111"/>
        </a:xfrm>
      </xdr:grpSpPr>
      <xdr:sp macro="" textlink="">
        <xdr:nvSpPr>
          <xdr:cNvPr id="65539" name="Option Button 3" hidden="1">
            <a:extLst>
              <a:ext uri="{63B3BB69-23CF-44E3-9099-C40C66FF867C}">
                <a14:compatExt xmlns:a14="http://schemas.microsoft.com/office/drawing/2010/main" spid="_x0000_s65539"/>
              </a:ext>
              <a:ext uri="{FF2B5EF4-FFF2-40B4-BE49-F238E27FC236}">
                <a16:creationId xmlns:a16="http://schemas.microsoft.com/office/drawing/2014/main" id="{00000000-0008-0000-0300-000003000100}"/>
              </a:ext>
            </a:extLst>
          </xdr:cNvPr>
          <xdr:cNvSpPr/>
        </xdr:nvSpPr>
        <xdr:spPr bwMode="auto">
          <a:xfrm>
            <a:off x="4479758" y="4496251"/>
            <a:ext cx="301792" cy="23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xmlns:a14="http://schemas.microsoft.com/office/drawing/2010/main"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xmlns:a14="http://schemas.microsoft.com/office/drawing/2010/main" spid="_x0000_s65541"/>
              </a:ext>
              <a:ext uri="{FF2B5EF4-FFF2-40B4-BE49-F238E27FC236}">
                <a16:creationId xmlns:a16="http://schemas.microsoft.com/office/drawing/2014/main" id="{00000000-0008-0000-0300-000005000100}"/>
              </a:ext>
            </a:extLst>
          </xdr:cNvPr>
          <xdr:cNvSpPr/>
        </xdr:nvSpPr>
        <xdr:spPr bwMode="auto">
          <a:xfrm>
            <a:off x="4479758" y="5028209"/>
            <a:ext cx="301792" cy="2481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8"/>
          <a:ext cx="304800" cy="698090"/>
          <a:chOff x="4549825" y="5456623"/>
          <a:chExt cx="308371" cy="762858"/>
        </a:xfrm>
      </xdr:grpSpPr>
      <xdr:sp macro="" textlink="">
        <xdr:nvSpPr>
          <xdr:cNvPr id="65542" name="Option Button 6" hidden="1">
            <a:extLst>
              <a:ext uri="{63B3BB69-23CF-44E3-9099-C40C66FF867C}">
                <a14:compatExt xmlns:a14="http://schemas.microsoft.com/office/drawing/2010/main" spid="_x0000_s65542"/>
              </a:ext>
              <a:ext uri="{FF2B5EF4-FFF2-40B4-BE49-F238E27FC236}">
                <a16:creationId xmlns:a16="http://schemas.microsoft.com/office/drawing/2014/main" id="{00000000-0008-0000-0300-000006000100}"/>
              </a:ext>
            </a:extLst>
          </xdr:cNvPr>
          <xdr:cNvSpPr/>
        </xdr:nvSpPr>
        <xdr:spPr bwMode="auto">
          <a:xfrm>
            <a:off x="4549825" y="5456623"/>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xmlns:a14="http://schemas.microsoft.com/office/drawing/2010/main" spid="_x0000_s65543"/>
              </a:ext>
              <a:ext uri="{FF2B5EF4-FFF2-40B4-BE49-F238E27FC236}">
                <a16:creationId xmlns:a16="http://schemas.microsoft.com/office/drawing/2014/main" id="{00000000-0008-0000-0300-00000700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xmlns:a14="http://schemas.microsoft.com/office/drawing/2010/main" spid="_x0000_s65544"/>
              </a:ext>
              <a:ext uri="{FF2B5EF4-FFF2-40B4-BE49-F238E27FC236}">
                <a16:creationId xmlns:a16="http://schemas.microsoft.com/office/drawing/2014/main" id="{00000000-0008-0000-0300-000008000100}"/>
              </a:ext>
            </a:extLst>
          </xdr:cNvPr>
          <xdr:cNvSpPr/>
        </xdr:nvSpPr>
        <xdr:spPr bwMode="auto">
          <a:xfrm>
            <a:off x="4549825" y="6000409"/>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65545" name="Option Button 9" hidden="1">
          <a:extLst>
            <a:ext uri="{63B3BB69-23CF-44E3-9099-C40C66FF867C}">
              <a14:compatExt xmlns:a14="http://schemas.microsoft.com/office/drawing/2010/main"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65546" name="Option Button 10" hidden="1">
          <a:extLst>
            <a:ext uri="{63B3BB69-23CF-44E3-9099-C40C66FF867C}">
              <a14:compatExt xmlns:a14="http://schemas.microsoft.com/office/drawing/2010/main"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7"/>
          <a:ext cx="304800" cy="371475"/>
          <a:chOff x="5763126" y="8931915"/>
          <a:chExt cx="301792" cy="494787"/>
        </a:xfrm>
      </xdr:grpSpPr>
      <xdr:sp macro="" textlink="">
        <xdr:nvSpPr>
          <xdr:cNvPr id="65547" name="Option Button 11" hidden="1">
            <a:extLst>
              <a:ext uri="{63B3BB69-23CF-44E3-9099-C40C66FF867C}">
                <a14:compatExt xmlns:a14="http://schemas.microsoft.com/office/drawing/2010/main" spid="_x0000_s65547"/>
              </a:ext>
              <a:ext uri="{FF2B5EF4-FFF2-40B4-BE49-F238E27FC236}">
                <a16:creationId xmlns:a16="http://schemas.microsoft.com/office/drawing/2014/main" id="{00000000-0008-0000-0300-00000B000100}"/>
              </a:ext>
            </a:extLst>
          </xdr:cNvPr>
          <xdr:cNvSpPr/>
        </xdr:nvSpPr>
        <xdr:spPr bwMode="auto">
          <a:xfrm>
            <a:off x="5763126" y="8931915"/>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xmlns:a14="http://schemas.microsoft.com/office/drawing/2010/main" spid="_x0000_s65548"/>
              </a:ext>
              <a:ext uri="{FF2B5EF4-FFF2-40B4-BE49-F238E27FC236}">
                <a16:creationId xmlns:a16="http://schemas.microsoft.com/office/drawing/2014/main" id="{00000000-0008-0000-0300-00000C0001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65549" name="Group Box 13" hidden="1">
          <a:extLst>
            <a:ext uri="{63B3BB69-23CF-44E3-9099-C40C66FF867C}">
              <a14:compatExt xmlns:a14="http://schemas.microsoft.com/office/drawing/2010/main"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65550" name="Group Box 14" hidden="1">
          <a:extLst>
            <a:ext uri="{63B3BB69-23CF-44E3-9099-C40C66FF867C}">
              <a14:compatExt xmlns:a14="http://schemas.microsoft.com/office/drawing/2010/main"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65551" name="Group Box 15" hidden="1">
          <a:extLst>
            <a:ext uri="{63B3BB69-23CF-44E3-9099-C40C66FF867C}">
              <a14:compatExt xmlns:a14="http://schemas.microsoft.com/office/drawing/2010/main"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47625</xdr:rowOff>
    </xdr:to>
    <xdr:sp macro="" textlink="">
      <xdr:nvSpPr>
        <xdr:cNvPr id="65552" name="Group Box 16" hidden="1">
          <a:extLst>
            <a:ext uri="{63B3BB69-23CF-44E3-9099-C40C66FF867C}">
              <a14:compatExt xmlns:a14="http://schemas.microsoft.com/office/drawing/2010/main"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1"/>
          <a:chExt cx="308371" cy="779281"/>
        </a:xfrm>
      </xdr:grpSpPr>
      <xdr:sp macro="" textlink="">
        <xdr:nvSpPr>
          <xdr:cNvPr id="65553" name="Option Button 17" hidden="1">
            <a:extLst>
              <a:ext uri="{63B3BB69-23CF-44E3-9099-C40C66FF867C}">
                <a14:compatExt xmlns:a14="http://schemas.microsoft.com/office/drawing/2010/main" spid="_x0000_s65553"/>
              </a:ext>
              <a:ext uri="{FF2B5EF4-FFF2-40B4-BE49-F238E27FC236}">
                <a16:creationId xmlns:a16="http://schemas.microsoft.com/office/drawing/2014/main" id="{00000000-0008-0000-0300-000011000100}"/>
              </a:ext>
            </a:extLst>
          </xdr:cNvPr>
          <xdr:cNvSpPr/>
        </xdr:nvSpPr>
        <xdr:spPr bwMode="auto">
          <a:xfrm>
            <a:off x="4549825" y="6438941"/>
            <a:ext cx="308371"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xmlns:a14="http://schemas.microsoft.com/office/drawing/2010/main"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xmlns:a14="http://schemas.microsoft.com/office/drawing/2010/main" spid="_x0000_s65555"/>
              </a:ext>
              <a:ext uri="{FF2B5EF4-FFF2-40B4-BE49-F238E27FC236}">
                <a16:creationId xmlns:a16="http://schemas.microsoft.com/office/drawing/2014/main" id="{00000000-0008-0000-0300-000013000100}"/>
              </a:ext>
            </a:extLst>
          </xdr:cNvPr>
          <xdr:cNvSpPr/>
        </xdr:nvSpPr>
        <xdr:spPr bwMode="auto">
          <a:xfrm>
            <a:off x="4549825" y="6999145"/>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xmlns:a14="http://schemas.microsoft.com/office/drawing/2010/main"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46</xdr:row>
      <xdr:rowOff>19050</xdr:rowOff>
    </xdr:to>
    <xdr:sp macro="" textlink="">
      <xdr:nvSpPr>
        <xdr:cNvPr id="65557" name="Group Box 21" hidden="1">
          <a:extLst>
            <a:ext uri="{63B3BB69-23CF-44E3-9099-C40C66FF867C}">
              <a14:compatExt xmlns:a14="http://schemas.microsoft.com/office/drawing/2010/main"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65558" name="Group Box 22" hidden="1">
          <a:extLst>
            <a:ext uri="{63B3BB69-23CF-44E3-9099-C40C66FF867C}">
              <a14:compatExt xmlns:a14="http://schemas.microsoft.com/office/drawing/2010/main"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9525</xdr:rowOff>
    </xdr:to>
    <xdr:sp macro="" textlink="">
      <xdr:nvSpPr>
        <xdr:cNvPr id="65559" name="Group Box 23" hidden="1">
          <a:extLst>
            <a:ext uri="{63B3BB69-23CF-44E3-9099-C40C66FF867C}">
              <a14:compatExt xmlns:a14="http://schemas.microsoft.com/office/drawing/2010/main"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38100</xdr:rowOff>
    </xdr:to>
    <xdr:sp macro="" textlink="">
      <xdr:nvSpPr>
        <xdr:cNvPr id="65560" name="Group Box 24" hidden="1">
          <a:extLst>
            <a:ext uri="{63B3BB69-23CF-44E3-9099-C40C66FF867C}">
              <a14:compatExt xmlns:a14="http://schemas.microsoft.com/office/drawing/2010/main"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65561" name="Group Box 25" hidden="1">
          <a:extLst>
            <a:ext uri="{63B3BB69-23CF-44E3-9099-C40C66FF867C}">
              <a14:compatExt xmlns:a14="http://schemas.microsoft.com/office/drawing/2010/main"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123825</xdr:rowOff>
    </xdr:to>
    <xdr:sp macro="" textlink="">
      <xdr:nvSpPr>
        <xdr:cNvPr id="65562" name="Group Box 26" hidden="1">
          <a:extLst>
            <a:ext uri="{63B3BB69-23CF-44E3-9099-C40C66FF867C}">
              <a14:compatExt xmlns:a14="http://schemas.microsoft.com/office/drawing/2010/main"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65563" name="Group Box 27" hidden="1">
          <a:extLst>
            <a:ext uri="{63B3BB69-23CF-44E3-9099-C40C66FF867C}">
              <a14:compatExt xmlns:a14="http://schemas.microsoft.com/office/drawing/2010/main"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65564" name="Group Box 28" hidden="1">
          <a:extLst>
            <a:ext uri="{63B3BB69-23CF-44E3-9099-C40C66FF867C}">
              <a14:compatExt xmlns:a14="http://schemas.microsoft.com/office/drawing/2010/main"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65565" name="Group Box 29" hidden="1">
          <a:extLst>
            <a:ext uri="{63B3BB69-23CF-44E3-9099-C40C66FF867C}">
              <a14:compatExt xmlns:a14="http://schemas.microsoft.com/office/drawing/2010/main"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39850"/>
          <a:ext cx="220577" cy="694590"/>
          <a:chOff x="5767586" y="8168737"/>
          <a:chExt cx="217616" cy="792441"/>
        </a:xfrm>
      </xdr:grpSpPr>
      <xdr:sp macro="" textlink="">
        <xdr:nvSpPr>
          <xdr:cNvPr id="65566" name="Option Button 30" hidden="1">
            <a:extLst>
              <a:ext uri="{63B3BB69-23CF-44E3-9099-C40C66FF867C}">
                <a14:compatExt xmlns:a14="http://schemas.microsoft.com/office/drawing/2010/main" spid="_x0000_s65566"/>
              </a:ext>
              <a:ext uri="{FF2B5EF4-FFF2-40B4-BE49-F238E27FC236}">
                <a16:creationId xmlns:a16="http://schemas.microsoft.com/office/drawing/2014/main" id="{00000000-0008-0000-0300-00001E000100}"/>
              </a:ext>
            </a:extLst>
          </xdr:cNvPr>
          <xdr:cNvSpPr/>
        </xdr:nvSpPr>
        <xdr:spPr bwMode="auto">
          <a:xfrm>
            <a:off x="5768129" y="8168737"/>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xmlns:a14="http://schemas.microsoft.com/office/drawing/2010/main" spid="_x0000_s65567"/>
              </a:ext>
              <a:ext uri="{FF2B5EF4-FFF2-40B4-BE49-F238E27FC236}">
                <a16:creationId xmlns:a16="http://schemas.microsoft.com/office/drawing/2014/main" id="{00000000-0008-0000-0300-00001F000100}"/>
              </a:ext>
            </a:extLst>
          </xdr:cNvPr>
          <xdr:cNvSpPr/>
        </xdr:nvSpPr>
        <xdr:spPr bwMode="auto">
          <a:xfrm>
            <a:off x="5767586" y="8723052"/>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macro="" textlink="">
        <xdr:nvSpPr>
          <xdr:cNvPr id="65568" name="Option Button 32" hidden="1">
            <a:extLst>
              <a:ext uri="{63B3BB69-23CF-44E3-9099-C40C66FF867C}">
                <a14:compatExt xmlns:a14="http://schemas.microsoft.com/office/drawing/2010/main"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xmlns:a14="http://schemas.microsoft.com/office/drawing/2010/main"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0"/>
          <a:ext cx="304800" cy="714375"/>
          <a:chOff x="57631" y="54838"/>
          <a:chExt cx="3018" cy="7876"/>
        </a:xfrm>
      </xdr:grpSpPr>
      <xdr:sp macro="" textlink="">
        <xdr:nvSpPr>
          <xdr:cNvPr id="65570" name="Option Button 34" hidden="1">
            <a:extLst>
              <a:ext uri="{63B3BB69-23CF-44E3-9099-C40C66FF867C}">
                <a14:compatExt xmlns:a14="http://schemas.microsoft.com/office/drawing/2010/main"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xmlns:a14="http://schemas.microsoft.com/office/drawing/2010/main"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xmlns:a14="http://schemas.microsoft.com/office/drawing/2010/main"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601"/>
          <a:ext cx="232948" cy="707094"/>
          <a:chOff x="45321" y="72871"/>
          <a:chExt cx="2304" cy="6586"/>
        </a:xfrm>
      </xdr:grpSpPr>
      <xdr:sp macro="" textlink="">
        <xdr:nvSpPr>
          <xdr:cNvPr id="65573" name="Option Button 37" hidden="1">
            <a:extLst>
              <a:ext uri="{63B3BB69-23CF-44E3-9099-C40C66FF867C}">
                <a14:compatExt xmlns:a14="http://schemas.microsoft.com/office/drawing/2010/main"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xmlns:a14="http://schemas.microsoft.com/office/drawing/2010/main"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32477"/>
          <a:ext cx="200248" cy="744722"/>
          <a:chOff x="4538991" y="8166027"/>
          <a:chExt cx="208649" cy="749790"/>
        </a:xfrm>
      </xdr:grpSpPr>
      <xdr:sp macro="" textlink="">
        <xdr:nvSpPr>
          <xdr:cNvPr id="65575" name="Option Button 39" hidden="1">
            <a:extLst>
              <a:ext uri="{63B3BB69-23CF-44E3-9099-C40C66FF867C}">
                <a14:compatExt xmlns:a14="http://schemas.microsoft.com/office/drawing/2010/main" spid="_x0000_s65575"/>
              </a:ext>
              <a:ext uri="{FF2B5EF4-FFF2-40B4-BE49-F238E27FC236}">
                <a16:creationId xmlns:a16="http://schemas.microsoft.com/office/drawing/2014/main" id="{00000000-0008-0000-0300-000027000100}"/>
              </a:ext>
            </a:extLst>
          </xdr:cNvPr>
          <xdr:cNvSpPr/>
        </xdr:nvSpPr>
        <xdr:spPr bwMode="auto">
          <a:xfrm>
            <a:off x="4540531" y="8166027"/>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xmlns:a14="http://schemas.microsoft.com/office/drawing/2010/main" spid="_x0000_s65576"/>
              </a:ext>
              <a:ext uri="{FF2B5EF4-FFF2-40B4-BE49-F238E27FC236}">
                <a16:creationId xmlns:a16="http://schemas.microsoft.com/office/drawing/2014/main" id="{00000000-0008-0000-0300-000028000100}"/>
              </a:ext>
            </a:extLst>
          </xdr:cNvPr>
          <xdr:cNvSpPr/>
        </xdr:nvSpPr>
        <xdr:spPr bwMode="auto">
          <a:xfrm>
            <a:off x="4538991" y="8640702"/>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65577" name="Group Box 41" hidden="1">
          <a:extLst>
            <a:ext uri="{63B3BB69-23CF-44E3-9099-C40C66FF867C}">
              <a14:compatExt xmlns:a14="http://schemas.microsoft.com/office/drawing/2010/main"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0"/>
          <a:ext cx="304802" cy="710980"/>
          <a:chOff x="5809589" y="7290616"/>
          <a:chExt cx="301595" cy="707491"/>
        </a:xfrm>
      </xdr:grpSpPr>
      <xdr:sp macro="" textlink="">
        <xdr:nvSpPr>
          <xdr:cNvPr id="65578" name="Option Button 42" hidden="1">
            <a:extLst>
              <a:ext uri="{63B3BB69-23CF-44E3-9099-C40C66FF867C}">
                <a14:compatExt xmlns:a14="http://schemas.microsoft.com/office/drawing/2010/main" spid="_x0000_s65578"/>
              </a:ext>
              <a:ext uri="{FF2B5EF4-FFF2-40B4-BE49-F238E27FC236}">
                <a16:creationId xmlns:a16="http://schemas.microsoft.com/office/drawing/2014/main" id="{00000000-0008-0000-0300-00002A000100}"/>
              </a:ext>
            </a:extLst>
          </xdr:cNvPr>
          <xdr:cNvSpPr/>
        </xdr:nvSpPr>
        <xdr:spPr bwMode="auto">
          <a:xfrm>
            <a:off x="5809589" y="7290616"/>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xmlns:a14="http://schemas.microsoft.com/office/drawing/2010/main" spid="_x0000_s65579"/>
              </a:ext>
              <a:ext uri="{FF2B5EF4-FFF2-40B4-BE49-F238E27FC236}">
                <a16:creationId xmlns:a16="http://schemas.microsoft.com/office/drawing/2014/main" id="{00000000-0008-0000-0300-00002B000100}"/>
              </a:ext>
            </a:extLst>
          </xdr:cNvPr>
          <xdr:cNvSpPr/>
        </xdr:nvSpPr>
        <xdr:spPr bwMode="auto">
          <a:xfrm>
            <a:off x="5809590" y="7752532"/>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50"/>
          <a:ext cx="304800" cy="685800"/>
          <a:chOff x="57686" y="45007"/>
          <a:chExt cx="3018" cy="8207"/>
        </a:xfrm>
      </xdr:grpSpPr>
      <xdr:sp macro="" textlink="">
        <xdr:nvSpPr>
          <xdr:cNvPr id="65580" name="Option Button 44" hidden="1">
            <a:extLst>
              <a:ext uri="{63B3BB69-23CF-44E3-9099-C40C66FF867C}">
                <a14:compatExt xmlns:a14="http://schemas.microsoft.com/office/drawing/2010/main"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xmlns:a14="http://schemas.microsoft.com/office/drawing/2010/main"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xmlns:a14="http://schemas.microsoft.com/office/drawing/2010/main"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5"/>
          <a:ext cx="304800" cy="685800"/>
          <a:chOff x="57631" y="54838"/>
          <a:chExt cx="3018" cy="7963"/>
        </a:xfrm>
      </xdr:grpSpPr>
      <xdr:sp macro="" textlink="">
        <xdr:nvSpPr>
          <xdr:cNvPr id="65583" name="Option Button 47" hidden="1">
            <a:extLst>
              <a:ext uri="{63B3BB69-23CF-44E3-9099-C40C66FF867C}">
                <a14:compatExt xmlns:a14="http://schemas.microsoft.com/office/drawing/2010/main"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xmlns:a14="http://schemas.microsoft.com/office/drawing/2010/main"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xmlns:a14="http://schemas.microsoft.com/office/drawing/2010/main"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60" name="Option Button 1" hidden="1">
              <a:extLst>
                <a:ext uri="{63B3BB69-23CF-44E3-9099-C40C66FF867C}">
                  <a14:compatExt spid="_x0000_s65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61" name="Option Button 2" hidden="1">
              <a:extLst>
                <a:ext uri="{63B3BB69-23CF-44E3-9099-C40C66FF867C}">
                  <a14:compatExt spid="_x0000_s65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62" name="Option Button 3" hidden="1">
              <a:extLst>
                <a:ext uri="{63B3BB69-23CF-44E3-9099-C40C66FF867C}">
                  <a14:compatExt spid="_x0000_s65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63" name="Option Button 4" hidden="1">
              <a:extLst>
                <a:ext uri="{63B3BB69-23CF-44E3-9099-C40C66FF867C}">
                  <a14:compatExt spid="_x0000_s65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65536" name="Option Button 5" hidden="1">
              <a:extLst>
                <a:ext uri="{63B3BB69-23CF-44E3-9099-C40C66FF867C}">
                  <a14:compatExt spid="_x0000_s65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65586" name="Option Button 6" hidden="1">
              <a:extLst>
                <a:ext uri="{63B3BB69-23CF-44E3-9099-C40C66FF867C}">
                  <a14:compatExt spid="_x0000_s65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65587" name="Option Button 7" hidden="1">
              <a:extLst>
                <a:ext uri="{63B3BB69-23CF-44E3-9099-C40C66FF867C}">
                  <a14:compatExt spid="_x0000_s65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65588" name="Option Button 8" hidden="1">
              <a:extLst>
                <a:ext uri="{63B3BB69-23CF-44E3-9099-C40C66FF867C}">
                  <a14:compatExt spid="_x0000_s65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5589" name="Option Button 9" hidden="1">
              <a:extLst>
                <a:ext uri="{63B3BB69-23CF-44E3-9099-C40C66FF867C}">
                  <a14:compatExt spid="_x0000_s65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5590" name="Option Button 10" hidden="1">
              <a:extLst>
                <a:ext uri="{63B3BB69-23CF-44E3-9099-C40C66FF867C}">
                  <a14:compatExt spid="_x0000_s65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5591" name="Option Button 11" hidden="1">
              <a:extLst>
                <a:ext uri="{63B3BB69-23CF-44E3-9099-C40C66FF867C}">
                  <a14:compatExt spid="_x0000_s65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5592" name="Option Button 12" hidden="1">
              <a:extLst>
                <a:ext uri="{63B3BB69-23CF-44E3-9099-C40C66FF867C}">
                  <a14:compatExt spid="_x0000_s65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5593" name="Group Box 13" hidden="1">
              <a:extLst>
                <a:ext uri="{63B3BB69-23CF-44E3-9099-C40C66FF867C}">
                  <a14:compatExt spid="_x0000_s655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65594" name="Group Box 14" hidden="1">
              <a:extLst>
                <a:ext uri="{63B3BB69-23CF-44E3-9099-C40C66FF867C}">
                  <a14:compatExt spid="_x0000_s655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5595" name="Group Box 15" hidden="1">
              <a:extLst>
                <a:ext uri="{63B3BB69-23CF-44E3-9099-C40C66FF867C}">
                  <a14:compatExt spid="_x0000_s655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5596" name="Group Box 16" hidden="1">
              <a:extLst>
                <a:ext uri="{63B3BB69-23CF-44E3-9099-C40C66FF867C}">
                  <a14:compatExt spid="_x0000_s655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28575</xdr:rowOff>
        </xdr:to>
        <xdr:sp macro="" textlink="">
          <xdr:nvSpPr>
            <xdr:cNvPr id="65597" name="Option Button 17" hidden="1">
              <a:extLst>
                <a:ext uri="{63B3BB69-23CF-44E3-9099-C40C66FF867C}">
                  <a14:compatExt spid="_x0000_s6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57150</xdr:rowOff>
        </xdr:from>
        <xdr:to>
          <xdr:col>29</xdr:col>
          <xdr:colOff>114300</xdr:colOff>
          <xdr:row>32</xdr:row>
          <xdr:rowOff>257175</xdr:rowOff>
        </xdr:to>
        <xdr:sp macro="" textlink="">
          <xdr:nvSpPr>
            <xdr:cNvPr id="65598" name="Option Button 18" hidden="1">
              <a:extLst>
                <a:ext uri="{63B3BB69-23CF-44E3-9099-C40C66FF867C}">
                  <a14:compatExt spid="_x0000_s6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47625</xdr:rowOff>
        </xdr:from>
        <xdr:to>
          <xdr:col>29</xdr:col>
          <xdr:colOff>114300</xdr:colOff>
          <xdr:row>34</xdr:row>
          <xdr:rowOff>0</xdr:rowOff>
        </xdr:to>
        <xdr:sp macro="" textlink="">
          <xdr:nvSpPr>
            <xdr:cNvPr id="65599" name="Option Button 19" hidden="1">
              <a:extLst>
                <a:ext uri="{63B3BB69-23CF-44E3-9099-C40C66FF867C}">
                  <a14:compatExt spid="_x0000_s65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65600" name="Group Box 20" hidden="1">
              <a:extLst>
                <a:ext uri="{63B3BB69-23CF-44E3-9099-C40C66FF867C}">
                  <a14:compatExt spid="_x0000_s65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65601" name="Group Box 21" hidden="1">
              <a:extLst>
                <a:ext uri="{63B3BB69-23CF-44E3-9099-C40C66FF867C}">
                  <a14:compatExt spid="_x0000_s655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65602" name="Group Box 22" hidden="1">
              <a:extLst>
                <a:ext uri="{63B3BB69-23CF-44E3-9099-C40C66FF867C}">
                  <a14:compatExt spid="_x0000_s655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65603" name="Group Box 23" hidden="1">
              <a:extLst>
                <a:ext uri="{63B3BB69-23CF-44E3-9099-C40C66FF867C}">
                  <a14:compatExt spid="_x0000_s655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65604" name="Group Box 24" hidden="1">
              <a:extLst>
                <a:ext uri="{63B3BB69-23CF-44E3-9099-C40C66FF867C}">
                  <a14:compatExt spid="_x0000_s655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5605" name="Group Box 25" hidden="1">
              <a:extLst>
                <a:ext uri="{63B3BB69-23CF-44E3-9099-C40C66FF867C}">
                  <a14:compatExt spid="_x0000_s655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5606" name="Group Box 26" hidden="1">
              <a:extLst>
                <a:ext uri="{63B3BB69-23CF-44E3-9099-C40C66FF867C}">
                  <a14:compatExt spid="_x0000_s655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65607" name="Group Box 27" hidden="1">
              <a:extLst>
                <a:ext uri="{63B3BB69-23CF-44E3-9099-C40C66FF867C}">
                  <a14:compatExt spid="_x0000_s655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65608" name="Group Box 28" hidden="1">
              <a:extLst>
                <a:ext uri="{63B3BB69-23CF-44E3-9099-C40C66FF867C}">
                  <a14:compatExt spid="_x0000_s655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65609" name="Group Box 29" hidden="1">
              <a:extLst>
                <a:ext uri="{63B3BB69-23CF-44E3-9099-C40C66FF867C}">
                  <a14:compatExt spid="_x0000_s65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65610" name="Option Button 30" hidden="1">
              <a:extLst>
                <a:ext uri="{63B3BB69-23CF-44E3-9099-C40C66FF867C}">
                  <a14:compatExt spid="_x0000_s65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65611" name="Option Button 31" hidden="1">
              <a:extLst>
                <a:ext uri="{63B3BB69-23CF-44E3-9099-C40C66FF867C}">
                  <a14:compatExt spid="_x0000_s65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65612" name="Option Button 32" hidden="1">
              <a:extLst>
                <a:ext uri="{63B3BB69-23CF-44E3-9099-C40C66FF867C}">
                  <a14:compatExt spid="_x0000_s65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65613" name="Option Button 33" hidden="1">
              <a:extLst>
                <a:ext uri="{63B3BB69-23CF-44E3-9099-C40C66FF867C}">
                  <a14:compatExt spid="_x0000_s65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65614" name="Option Button 34" hidden="1">
              <a:extLst>
                <a:ext uri="{63B3BB69-23CF-44E3-9099-C40C66FF867C}">
                  <a14:compatExt spid="_x0000_s65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65615" name="Option Button 35" hidden="1">
              <a:extLst>
                <a:ext uri="{63B3BB69-23CF-44E3-9099-C40C66FF867C}">
                  <a14:compatExt spid="_x0000_s65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65616" name="Option Button 36" hidden="1">
              <a:extLst>
                <a:ext uri="{63B3BB69-23CF-44E3-9099-C40C66FF867C}">
                  <a14:compatExt spid="_x0000_s65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65617" name="Option Button 37" hidden="1">
              <a:extLst>
                <a:ext uri="{63B3BB69-23CF-44E3-9099-C40C66FF867C}">
                  <a14:compatExt spid="_x0000_s65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65618" name="Option Button 38" hidden="1">
              <a:extLst>
                <a:ext uri="{63B3BB69-23CF-44E3-9099-C40C66FF867C}">
                  <a14:compatExt spid="_x0000_s65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65619" name="Option Button 39" hidden="1">
              <a:extLst>
                <a:ext uri="{63B3BB69-23CF-44E3-9099-C40C66FF867C}">
                  <a14:compatExt spid="_x0000_s65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65620" name="Option Button 40" hidden="1">
              <a:extLst>
                <a:ext uri="{63B3BB69-23CF-44E3-9099-C40C66FF867C}">
                  <a14:compatExt spid="_x0000_s65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65621" name="Group Box 41" hidden="1">
              <a:extLst>
                <a:ext uri="{63B3BB69-23CF-44E3-9099-C40C66FF867C}">
                  <a14:compatExt spid="_x0000_s65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65622" name="Option Button 42" hidden="1">
              <a:extLst>
                <a:ext uri="{63B3BB69-23CF-44E3-9099-C40C66FF867C}">
                  <a14:compatExt spid="_x0000_s65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65623" name="Option Button 43" hidden="1">
              <a:extLst>
                <a:ext uri="{63B3BB69-23CF-44E3-9099-C40C66FF867C}">
                  <a14:compatExt spid="_x0000_s65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228600</xdr:rowOff>
        </xdr:to>
        <xdr:sp macro="" textlink="">
          <xdr:nvSpPr>
            <xdr:cNvPr id="65624" name="Option Button 44" hidden="1">
              <a:extLst>
                <a:ext uri="{63B3BB69-23CF-44E3-9099-C40C66FF867C}">
                  <a14:compatExt spid="_x0000_s6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228600</xdr:rowOff>
        </xdr:to>
        <xdr:sp macro="" textlink="">
          <xdr:nvSpPr>
            <xdr:cNvPr id="65625" name="Option Button 45" hidden="1">
              <a:extLst>
                <a:ext uri="{63B3BB69-23CF-44E3-9099-C40C66FF867C}">
                  <a14:compatExt spid="_x0000_s65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65626" name="Option Button 46" hidden="1">
              <a:extLst>
                <a:ext uri="{63B3BB69-23CF-44E3-9099-C40C66FF867C}">
                  <a14:compatExt spid="_x0000_s65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19050</xdr:rowOff>
        </xdr:to>
        <xdr:sp macro="" textlink="">
          <xdr:nvSpPr>
            <xdr:cNvPr id="65627" name="Option Button 47" hidden="1">
              <a:extLst>
                <a:ext uri="{63B3BB69-23CF-44E3-9099-C40C66FF867C}">
                  <a14:compatExt spid="_x0000_s65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57150</xdr:rowOff>
        </xdr:from>
        <xdr:to>
          <xdr:col>37</xdr:col>
          <xdr:colOff>114300</xdr:colOff>
          <xdr:row>32</xdr:row>
          <xdr:rowOff>238125</xdr:rowOff>
        </xdr:to>
        <xdr:sp macro="" textlink="">
          <xdr:nvSpPr>
            <xdr:cNvPr id="65628" name="Option Button 48" hidden="1">
              <a:extLst>
                <a:ext uri="{63B3BB69-23CF-44E3-9099-C40C66FF867C}">
                  <a14:compatExt spid="_x0000_s65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33</xdr:row>
          <xdr:rowOff>9525</xdr:rowOff>
        </xdr:from>
        <xdr:to>
          <xdr:col>37</xdr:col>
          <xdr:colOff>104775</xdr:colOff>
          <xdr:row>34</xdr:row>
          <xdr:rowOff>0</xdr:rowOff>
        </xdr:to>
        <xdr:sp macro="" textlink="">
          <xdr:nvSpPr>
            <xdr:cNvPr id="65629" name="Option Button 49" hidden="1">
              <a:extLst>
                <a:ext uri="{63B3BB69-23CF-44E3-9099-C40C66FF867C}">
                  <a14:compatExt spid="_x0000_s65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27"/>
          <a:chExt cx="303832" cy="486924"/>
        </a:xfrm>
      </xdr:grpSpPr>
      <xdr:sp macro="" textlink="">
        <xdr:nvSpPr>
          <xdr:cNvPr id="43009" name="Option Button 1" hidden="1">
            <a:extLst>
              <a:ext uri="{63B3BB69-23CF-44E3-9099-C40C66FF867C}">
                <a14:compatExt xmlns:a14="http://schemas.microsoft.com/office/drawing/2010/main" spid="_x0000_s43009"/>
              </a:ext>
              <a:ext uri="{FF2B5EF4-FFF2-40B4-BE49-F238E27FC236}">
                <a16:creationId xmlns:a16="http://schemas.microsoft.com/office/drawing/2014/main" id="{00000000-0008-0000-0400-000001A80000}"/>
              </a:ext>
            </a:extLst>
          </xdr:cNvPr>
          <xdr:cNvSpPr/>
        </xdr:nvSpPr>
        <xdr:spPr bwMode="auto">
          <a:xfrm>
            <a:off x="4501773" y="3772527"/>
            <a:ext cx="303832" cy="248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xmlns:a14="http://schemas.microsoft.com/office/drawing/2010/main"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51"/>
          <a:chExt cx="301792" cy="780111"/>
        </a:xfrm>
      </xdr:grpSpPr>
      <xdr:sp macro="" textlink="">
        <xdr:nvSpPr>
          <xdr:cNvPr id="43011" name="Option Button 3" hidden="1">
            <a:extLst>
              <a:ext uri="{63B3BB69-23CF-44E3-9099-C40C66FF867C}">
                <a14:compatExt xmlns:a14="http://schemas.microsoft.com/office/drawing/2010/main" spid="_x0000_s43011"/>
              </a:ext>
              <a:ext uri="{FF2B5EF4-FFF2-40B4-BE49-F238E27FC236}">
                <a16:creationId xmlns:a16="http://schemas.microsoft.com/office/drawing/2014/main" id="{00000000-0008-0000-0400-000003A80000}"/>
              </a:ext>
            </a:extLst>
          </xdr:cNvPr>
          <xdr:cNvSpPr/>
        </xdr:nvSpPr>
        <xdr:spPr bwMode="auto">
          <a:xfrm>
            <a:off x="4479758" y="4496251"/>
            <a:ext cx="301792" cy="23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xmlns:a14="http://schemas.microsoft.com/office/drawing/2010/main"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xmlns:a14="http://schemas.microsoft.com/office/drawing/2010/main" spid="_x0000_s43013"/>
              </a:ext>
              <a:ext uri="{FF2B5EF4-FFF2-40B4-BE49-F238E27FC236}">
                <a16:creationId xmlns:a16="http://schemas.microsoft.com/office/drawing/2014/main" id="{00000000-0008-0000-0400-000005A80000}"/>
              </a:ext>
            </a:extLst>
          </xdr:cNvPr>
          <xdr:cNvSpPr/>
        </xdr:nvSpPr>
        <xdr:spPr bwMode="auto">
          <a:xfrm>
            <a:off x="4479758" y="5028209"/>
            <a:ext cx="301792" cy="2481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23"/>
          <a:chExt cx="308371" cy="762858"/>
        </a:xfrm>
      </xdr:grpSpPr>
      <xdr:sp macro="" textlink="">
        <xdr:nvSpPr>
          <xdr:cNvPr id="43014" name="Option Button 6" hidden="1">
            <a:extLst>
              <a:ext uri="{63B3BB69-23CF-44E3-9099-C40C66FF867C}">
                <a14:compatExt xmlns:a14="http://schemas.microsoft.com/office/drawing/2010/main" spid="_x0000_s43014"/>
              </a:ext>
              <a:ext uri="{FF2B5EF4-FFF2-40B4-BE49-F238E27FC236}">
                <a16:creationId xmlns:a16="http://schemas.microsoft.com/office/drawing/2014/main" id="{00000000-0008-0000-0400-000006A80000}"/>
              </a:ext>
            </a:extLst>
          </xdr:cNvPr>
          <xdr:cNvSpPr/>
        </xdr:nvSpPr>
        <xdr:spPr bwMode="auto">
          <a:xfrm>
            <a:off x="4549825" y="5456623"/>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xmlns:a14="http://schemas.microsoft.com/office/drawing/2010/main"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xmlns:a14="http://schemas.microsoft.com/office/drawing/2010/main" spid="_x0000_s43016"/>
              </a:ext>
              <a:ext uri="{FF2B5EF4-FFF2-40B4-BE49-F238E27FC236}">
                <a16:creationId xmlns:a16="http://schemas.microsoft.com/office/drawing/2014/main" id="{00000000-0008-0000-0400-000008A80000}"/>
              </a:ext>
            </a:extLst>
          </xdr:cNvPr>
          <xdr:cNvSpPr/>
        </xdr:nvSpPr>
        <xdr:spPr bwMode="auto">
          <a:xfrm>
            <a:off x="4549825" y="6000409"/>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xmlns:a14="http://schemas.microsoft.com/office/drawing/2010/main"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xmlns:a14="http://schemas.microsoft.com/office/drawing/2010/main"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15"/>
          <a:chExt cx="301792" cy="494787"/>
        </a:xfrm>
      </xdr:grpSpPr>
      <xdr:sp macro="" textlink="">
        <xdr:nvSpPr>
          <xdr:cNvPr id="43019" name="Option Button 11" hidden="1">
            <a:extLst>
              <a:ext uri="{63B3BB69-23CF-44E3-9099-C40C66FF867C}">
                <a14:compatExt xmlns:a14="http://schemas.microsoft.com/office/drawing/2010/main" spid="_x0000_s43019"/>
              </a:ext>
              <a:ext uri="{FF2B5EF4-FFF2-40B4-BE49-F238E27FC236}">
                <a16:creationId xmlns:a16="http://schemas.microsoft.com/office/drawing/2014/main" id="{00000000-0008-0000-0400-00000BA80000}"/>
              </a:ext>
            </a:extLst>
          </xdr:cNvPr>
          <xdr:cNvSpPr/>
        </xdr:nvSpPr>
        <xdr:spPr bwMode="auto">
          <a:xfrm>
            <a:off x="5763126" y="8931915"/>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xmlns:a14="http://schemas.microsoft.com/office/drawing/2010/main" spid="_x0000_s43020"/>
              </a:ext>
              <a:ext uri="{FF2B5EF4-FFF2-40B4-BE49-F238E27FC236}">
                <a16:creationId xmlns:a16="http://schemas.microsoft.com/office/drawing/2014/main" id="{00000000-0008-0000-0400-00000CA800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xmlns:a14="http://schemas.microsoft.com/office/drawing/2010/main"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xmlns:a14="http://schemas.microsoft.com/office/drawing/2010/main"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xmlns:a14="http://schemas.microsoft.com/office/drawing/2010/main"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xmlns:a14="http://schemas.microsoft.com/office/drawing/2010/main"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xmlns:a14="http://schemas.microsoft.com/office/drawing/2010/main"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xmlns:a14="http://schemas.microsoft.com/office/drawing/2010/main"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xmlns:a14="http://schemas.microsoft.com/office/drawing/2010/main"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xmlns:a14="http://schemas.microsoft.com/office/drawing/2010/main"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xmlns:a14="http://schemas.microsoft.com/office/drawing/2010/main"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xmlns:a14="http://schemas.microsoft.com/office/drawing/2010/main"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xmlns:a14="http://schemas.microsoft.com/office/drawing/2010/main"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xmlns:a14="http://schemas.microsoft.com/office/drawing/2010/main"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xmlns:a14="http://schemas.microsoft.com/office/drawing/2010/main"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xmlns:a14="http://schemas.microsoft.com/office/drawing/2010/main"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xmlns:a14="http://schemas.microsoft.com/office/drawing/2010/main"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xmlns:a14="http://schemas.microsoft.com/office/drawing/2010/main"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xmlns:a14="http://schemas.microsoft.com/office/drawing/2010/main"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586" y="8168737"/>
          <a:chExt cx="217616" cy="792441"/>
        </a:xfrm>
      </xdr:grpSpPr>
      <xdr:sp macro="" textlink="">
        <xdr:nvSpPr>
          <xdr:cNvPr id="43038" name="Option Button 30" hidden="1">
            <a:extLst>
              <a:ext uri="{63B3BB69-23CF-44E3-9099-C40C66FF867C}">
                <a14:compatExt xmlns:a14="http://schemas.microsoft.com/office/drawing/2010/main" spid="_x0000_s43038"/>
              </a:ext>
              <a:ext uri="{FF2B5EF4-FFF2-40B4-BE49-F238E27FC236}">
                <a16:creationId xmlns:a16="http://schemas.microsoft.com/office/drawing/2014/main" id="{00000000-0008-0000-0400-00001EA80000}"/>
              </a:ext>
            </a:extLst>
          </xdr:cNvPr>
          <xdr:cNvSpPr/>
        </xdr:nvSpPr>
        <xdr:spPr bwMode="auto">
          <a:xfrm>
            <a:off x="5768129" y="8168737"/>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xmlns:a14="http://schemas.microsoft.com/office/drawing/2010/main" spid="_x0000_s43039"/>
              </a:ext>
              <a:ext uri="{FF2B5EF4-FFF2-40B4-BE49-F238E27FC236}">
                <a16:creationId xmlns:a16="http://schemas.microsoft.com/office/drawing/2014/main" id="{00000000-0008-0000-0400-00001FA80000}"/>
              </a:ext>
            </a:extLst>
          </xdr:cNvPr>
          <xdr:cNvSpPr/>
        </xdr:nvSpPr>
        <xdr:spPr bwMode="auto">
          <a:xfrm>
            <a:off x="5767586" y="8723052"/>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xmlns:a14="http://schemas.microsoft.com/office/drawing/2010/main"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xmlns:a14="http://schemas.microsoft.com/office/drawing/2010/main"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xmlns:a14="http://schemas.microsoft.com/office/drawing/2010/main"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xmlns:a14="http://schemas.microsoft.com/office/drawing/2010/main"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xmlns:a14="http://schemas.microsoft.com/office/drawing/2010/main"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xmlns:a14="http://schemas.microsoft.com/office/drawing/2010/main"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xmlns:a14="http://schemas.microsoft.com/office/drawing/2010/main"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91" y="8166027"/>
          <a:chExt cx="208649" cy="749790"/>
        </a:xfrm>
      </xdr:grpSpPr>
      <xdr:sp macro="" textlink="">
        <xdr:nvSpPr>
          <xdr:cNvPr id="43047" name="Option Button 39" hidden="1">
            <a:extLst>
              <a:ext uri="{63B3BB69-23CF-44E3-9099-C40C66FF867C}">
                <a14:compatExt xmlns:a14="http://schemas.microsoft.com/office/drawing/2010/main" spid="_x0000_s43047"/>
              </a:ext>
              <a:ext uri="{FF2B5EF4-FFF2-40B4-BE49-F238E27FC236}">
                <a16:creationId xmlns:a16="http://schemas.microsoft.com/office/drawing/2014/main" id="{00000000-0008-0000-0400-000027A80000}"/>
              </a:ext>
            </a:extLst>
          </xdr:cNvPr>
          <xdr:cNvSpPr/>
        </xdr:nvSpPr>
        <xdr:spPr bwMode="auto">
          <a:xfrm>
            <a:off x="4540531" y="8166027"/>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xmlns:a14="http://schemas.microsoft.com/office/drawing/2010/main" spid="_x0000_s43048"/>
              </a:ext>
              <a:ext uri="{FF2B5EF4-FFF2-40B4-BE49-F238E27FC236}">
                <a16:creationId xmlns:a16="http://schemas.microsoft.com/office/drawing/2014/main" id="{00000000-0008-0000-0400-000028A80000}"/>
              </a:ext>
            </a:extLst>
          </xdr:cNvPr>
          <xdr:cNvSpPr/>
        </xdr:nvSpPr>
        <xdr:spPr bwMode="auto">
          <a:xfrm>
            <a:off x="4538991" y="8640702"/>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xmlns:a14="http://schemas.microsoft.com/office/drawing/2010/main"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6"/>
          <a:chExt cx="301595" cy="707491"/>
        </a:xfrm>
      </xdr:grpSpPr>
      <xdr:sp macro="" textlink="">
        <xdr:nvSpPr>
          <xdr:cNvPr id="43050" name="Option Button 42" hidden="1">
            <a:extLst>
              <a:ext uri="{63B3BB69-23CF-44E3-9099-C40C66FF867C}">
                <a14:compatExt xmlns:a14="http://schemas.microsoft.com/office/drawing/2010/main" spid="_x0000_s43050"/>
              </a:ext>
              <a:ext uri="{FF2B5EF4-FFF2-40B4-BE49-F238E27FC236}">
                <a16:creationId xmlns:a16="http://schemas.microsoft.com/office/drawing/2014/main" id="{00000000-0008-0000-0400-00002AA80000}"/>
              </a:ext>
            </a:extLst>
          </xdr:cNvPr>
          <xdr:cNvSpPr/>
        </xdr:nvSpPr>
        <xdr:spPr bwMode="auto">
          <a:xfrm>
            <a:off x="5809589" y="7290616"/>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xmlns:a14="http://schemas.microsoft.com/office/drawing/2010/main" spid="_x0000_s43051"/>
              </a:ext>
              <a:ext uri="{FF2B5EF4-FFF2-40B4-BE49-F238E27FC236}">
                <a16:creationId xmlns:a16="http://schemas.microsoft.com/office/drawing/2014/main" id="{00000000-0008-0000-0400-00002BA80000}"/>
              </a:ext>
            </a:extLst>
          </xdr:cNvPr>
          <xdr:cNvSpPr/>
        </xdr:nvSpPr>
        <xdr:spPr bwMode="auto">
          <a:xfrm>
            <a:off x="5809590" y="7752532"/>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xmlns:a14="http://schemas.microsoft.com/office/drawing/2010/main"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xmlns:a14="http://schemas.microsoft.com/office/drawing/2010/main"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xmlns:a14="http://schemas.microsoft.com/office/drawing/2010/main"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xmlns:a14="http://schemas.microsoft.com/office/drawing/2010/main"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xmlns:a14="http://schemas.microsoft.com/office/drawing/2010/main"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xmlns:a14="http://schemas.microsoft.com/office/drawing/2010/main"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60" name="Option Button 1" hidden="1">
              <a:extLst>
                <a:ext uri="{63B3BB69-23CF-44E3-9099-C40C66FF867C}">
                  <a14:compatExt spid="_x0000_s4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61" name="Option Button 2" hidden="1">
              <a:extLst>
                <a:ext uri="{63B3BB69-23CF-44E3-9099-C40C66FF867C}">
                  <a14:compatExt spid="_x0000_s43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62" name="Option Button 3" hidden="1">
              <a:extLst>
                <a:ext uri="{63B3BB69-23CF-44E3-9099-C40C66FF867C}">
                  <a14:compatExt spid="_x0000_s43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63" name="Option Button 4" hidden="1">
              <a:extLst>
                <a:ext uri="{63B3BB69-23CF-44E3-9099-C40C66FF867C}">
                  <a14:compatExt spid="_x0000_s43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43008" name="Option Button 5" hidden="1">
              <a:extLst>
                <a:ext uri="{63B3BB69-23CF-44E3-9099-C40C66FF867C}">
                  <a14:compatExt spid="_x0000_s43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43058" name="Option Button 6" hidden="1">
              <a:extLst>
                <a:ext uri="{63B3BB69-23CF-44E3-9099-C40C66FF867C}">
                  <a14:compatExt spid="_x0000_s43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43059" name="Option Button 7" hidden="1">
              <a:extLst>
                <a:ext uri="{63B3BB69-23CF-44E3-9099-C40C66FF867C}">
                  <a14:compatExt spid="_x0000_s43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43060" name="Option Button 8" hidden="1">
              <a:extLst>
                <a:ext uri="{63B3BB69-23CF-44E3-9099-C40C66FF867C}">
                  <a14:compatExt spid="_x0000_s43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61" name="Option Button 9" hidden="1">
              <a:extLst>
                <a:ext uri="{63B3BB69-23CF-44E3-9099-C40C66FF867C}">
                  <a14:compatExt spid="_x0000_s43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62" name="Option Button 10" hidden="1">
              <a:extLst>
                <a:ext uri="{63B3BB69-23CF-44E3-9099-C40C66FF867C}">
                  <a14:compatExt spid="_x0000_s43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43063" name="Option Button 11" hidden="1">
              <a:extLst>
                <a:ext uri="{63B3BB69-23CF-44E3-9099-C40C66FF867C}">
                  <a14:compatExt spid="_x0000_s43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43064" name="Option Button 12" hidden="1">
              <a:extLst>
                <a:ext uri="{63B3BB69-23CF-44E3-9099-C40C66FF867C}">
                  <a14:compatExt spid="_x0000_s43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65" name="Group Box 13" hidden="1">
              <a:extLst>
                <a:ext uri="{63B3BB69-23CF-44E3-9099-C40C66FF867C}">
                  <a14:compatExt spid="_x0000_s430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66" name="Group Box 14" hidden="1">
              <a:extLst>
                <a:ext uri="{63B3BB69-23CF-44E3-9099-C40C66FF867C}">
                  <a14:compatExt spid="_x0000_s430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67" name="Group Box 15" hidden="1">
              <a:extLst>
                <a:ext uri="{63B3BB69-23CF-44E3-9099-C40C66FF867C}">
                  <a14:compatExt spid="_x0000_s430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68" name="Group Box 16" hidden="1">
              <a:extLst>
                <a:ext uri="{63B3BB69-23CF-44E3-9099-C40C66FF867C}">
                  <a14:compatExt spid="_x0000_s430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28575</xdr:rowOff>
        </xdr:to>
        <xdr:sp macro="" textlink="">
          <xdr:nvSpPr>
            <xdr:cNvPr id="43069" name="Option Button 17" hidden="1">
              <a:extLst>
                <a:ext uri="{63B3BB69-23CF-44E3-9099-C40C66FF867C}">
                  <a14:compatExt spid="_x0000_s43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57150</xdr:rowOff>
        </xdr:from>
        <xdr:to>
          <xdr:col>29</xdr:col>
          <xdr:colOff>114300</xdr:colOff>
          <xdr:row>32</xdr:row>
          <xdr:rowOff>257175</xdr:rowOff>
        </xdr:to>
        <xdr:sp macro="" textlink="">
          <xdr:nvSpPr>
            <xdr:cNvPr id="43070" name="Option Button 18" hidden="1">
              <a:extLst>
                <a:ext uri="{63B3BB69-23CF-44E3-9099-C40C66FF867C}">
                  <a14:compatExt spid="_x0000_s43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47625</xdr:rowOff>
        </xdr:from>
        <xdr:to>
          <xdr:col>29</xdr:col>
          <xdr:colOff>114300</xdr:colOff>
          <xdr:row>34</xdr:row>
          <xdr:rowOff>0</xdr:rowOff>
        </xdr:to>
        <xdr:sp macro="" textlink="">
          <xdr:nvSpPr>
            <xdr:cNvPr id="43071" name="Option Button 19" hidden="1">
              <a:extLst>
                <a:ext uri="{63B3BB69-23CF-44E3-9099-C40C66FF867C}">
                  <a14:compatExt spid="_x0000_s43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72" name="Group Box 20" hidden="1">
              <a:extLst>
                <a:ext uri="{63B3BB69-23CF-44E3-9099-C40C66FF867C}">
                  <a14:compatExt spid="_x0000_s430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73" name="Group Box 21" hidden="1">
              <a:extLst>
                <a:ext uri="{63B3BB69-23CF-44E3-9099-C40C66FF867C}">
                  <a14:compatExt spid="_x0000_s430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74" name="Group Box 22" hidden="1">
              <a:extLst>
                <a:ext uri="{63B3BB69-23CF-44E3-9099-C40C66FF867C}">
                  <a14:compatExt spid="_x0000_s43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75" name="Group Box 23" hidden="1">
              <a:extLst>
                <a:ext uri="{63B3BB69-23CF-44E3-9099-C40C66FF867C}">
                  <a14:compatExt spid="_x0000_s43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76" name="Group Box 24" hidden="1">
              <a:extLst>
                <a:ext uri="{63B3BB69-23CF-44E3-9099-C40C66FF867C}">
                  <a14:compatExt spid="_x0000_s430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77" name="Group Box 25" hidden="1">
              <a:extLst>
                <a:ext uri="{63B3BB69-23CF-44E3-9099-C40C66FF867C}">
                  <a14:compatExt spid="_x0000_s430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78" name="Group Box 26" hidden="1">
              <a:extLst>
                <a:ext uri="{63B3BB69-23CF-44E3-9099-C40C66FF867C}">
                  <a14:compatExt spid="_x0000_s430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79" name="Group Box 27" hidden="1">
              <a:extLst>
                <a:ext uri="{63B3BB69-23CF-44E3-9099-C40C66FF867C}">
                  <a14:compatExt spid="_x0000_s430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80" name="Group Box 28" hidden="1">
              <a:extLst>
                <a:ext uri="{63B3BB69-23CF-44E3-9099-C40C66FF867C}">
                  <a14:compatExt spid="_x0000_s430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81" name="Group Box 29" hidden="1">
              <a:extLst>
                <a:ext uri="{63B3BB69-23CF-44E3-9099-C40C66FF867C}">
                  <a14:compatExt spid="_x0000_s430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43082" name="Option Button 30" hidden="1">
              <a:extLst>
                <a:ext uri="{63B3BB69-23CF-44E3-9099-C40C66FF867C}">
                  <a14:compatExt spid="_x0000_s43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43083" name="Option Button 31" hidden="1">
              <a:extLst>
                <a:ext uri="{63B3BB69-23CF-44E3-9099-C40C66FF867C}">
                  <a14:compatExt spid="_x0000_s43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43084" name="Option Button 32" hidden="1">
              <a:extLst>
                <a:ext uri="{63B3BB69-23CF-44E3-9099-C40C66FF867C}">
                  <a14:compatExt spid="_x0000_s43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43085" name="Option Button 33" hidden="1">
              <a:extLst>
                <a:ext uri="{63B3BB69-23CF-44E3-9099-C40C66FF867C}">
                  <a14:compatExt spid="_x0000_s43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43086" name="Option Button 34" hidden="1">
              <a:extLst>
                <a:ext uri="{63B3BB69-23CF-44E3-9099-C40C66FF867C}">
                  <a14:compatExt spid="_x0000_s43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43087" name="Option Button 35" hidden="1">
              <a:extLst>
                <a:ext uri="{63B3BB69-23CF-44E3-9099-C40C66FF867C}">
                  <a14:compatExt spid="_x0000_s43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43088" name="Option Button 36" hidden="1">
              <a:extLst>
                <a:ext uri="{63B3BB69-23CF-44E3-9099-C40C66FF867C}">
                  <a14:compatExt spid="_x0000_s43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43089" name="Option Button 37" hidden="1">
              <a:extLst>
                <a:ext uri="{63B3BB69-23CF-44E3-9099-C40C66FF867C}">
                  <a14:compatExt spid="_x0000_s43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43090" name="Option Button 38" hidden="1">
              <a:extLst>
                <a:ext uri="{63B3BB69-23CF-44E3-9099-C40C66FF867C}">
                  <a14:compatExt spid="_x0000_s43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43091" name="Option Button 39" hidden="1">
              <a:extLst>
                <a:ext uri="{63B3BB69-23CF-44E3-9099-C40C66FF867C}">
                  <a14:compatExt spid="_x0000_s43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43092" name="Option Button 40" hidden="1">
              <a:extLst>
                <a:ext uri="{63B3BB69-23CF-44E3-9099-C40C66FF867C}">
                  <a14:compatExt spid="_x0000_s43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93" name="Group Box 41" hidden="1">
              <a:extLst>
                <a:ext uri="{63B3BB69-23CF-44E3-9099-C40C66FF867C}">
                  <a14:compatExt spid="_x0000_s43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43094" name="Option Button 42" hidden="1">
              <a:extLst>
                <a:ext uri="{63B3BB69-23CF-44E3-9099-C40C66FF867C}">
                  <a14:compatExt spid="_x0000_s43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43095" name="Option Button 43" hidden="1">
              <a:extLst>
                <a:ext uri="{63B3BB69-23CF-44E3-9099-C40C66FF867C}">
                  <a14:compatExt spid="_x0000_s43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228600</xdr:rowOff>
        </xdr:to>
        <xdr:sp macro="" textlink="">
          <xdr:nvSpPr>
            <xdr:cNvPr id="43096" name="Option Button 44" hidden="1">
              <a:extLst>
                <a:ext uri="{63B3BB69-23CF-44E3-9099-C40C66FF867C}">
                  <a14:compatExt spid="_x0000_s43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228600</xdr:rowOff>
        </xdr:to>
        <xdr:sp macro="" textlink="">
          <xdr:nvSpPr>
            <xdr:cNvPr id="43097" name="Option Button 45" hidden="1">
              <a:extLst>
                <a:ext uri="{63B3BB69-23CF-44E3-9099-C40C66FF867C}">
                  <a14:compatExt spid="_x0000_s43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43098" name="Option Button 46" hidden="1">
              <a:extLst>
                <a:ext uri="{63B3BB69-23CF-44E3-9099-C40C66FF867C}">
                  <a14:compatExt spid="_x0000_s43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19050</xdr:rowOff>
        </xdr:to>
        <xdr:sp macro="" textlink="">
          <xdr:nvSpPr>
            <xdr:cNvPr id="43099" name="Option Button 47" hidden="1">
              <a:extLst>
                <a:ext uri="{63B3BB69-23CF-44E3-9099-C40C66FF867C}">
                  <a14:compatExt spid="_x0000_s43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57150</xdr:rowOff>
        </xdr:from>
        <xdr:to>
          <xdr:col>37</xdr:col>
          <xdr:colOff>114300</xdr:colOff>
          <xdr:row>32</xdr:row>
          <xdr:rowOff>238125</xdr:rowOff>
        </xdr:to>
        <xdr:sp macro="" textlink="">
          <xdr:nvSpPr>
            <xdr:cNvPr id="43100" name="Option Button 48" hidden="1">
              <a:extLst>
                <a:ext uri="{63B3BB69-23CF-44E3-9099-C40C66FF867C}">
                  <a14:compatExt spid="_x0000_s43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33</xdr:row>
          <xdr:rowOff>9525</xdr:rowOff>
        </xdr:from>
        <xdr:to>
          <xdr:col>37</xdr:col>
          <xdr:colOff>104775</xdr:colOff>
          <xdr:row>34</xdr:row>
          <xdr:rowOff>0</xdr:rowOff>
        </xdr:to>
        <xdr:sp macro="" textlink="">
          <xdr:nvSpPr>
            <xdr:cNvPr id="43101" name="Option Button 49" hidden="1">
              <a:extLst>
                <a:ext uri="{63B3BB69-23CF-44E3-9099-C40C66FF867C}">
                  <a14:compatExt spid="_x0000_s43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xmlns:a14="http://schemas.microsoft.com/office/drawing/2010/main"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xmlns:a14="http://schemas.microsoft.com/office/drawing/2010/main"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70"/>
          <a:chExt cx="301792" cy="780087"/>
        </a:xfrm>
      </xdr:grpSpPr>
      <xdr:sp macro="" textlink="">
        <xdr:nvSpPr>
          <xdr:cNvPr id="54275" name="Option Button 3" hidden="1">
            <a:extLst>
              <a:ext uri="{63B3BB69-23CF-44E3-9099-C40C66FF867C}">
                <a14:compatExt xmlns:a14="http://schemas.microsoft.com/office/drawing/2010/main" spid="_x0000_s54275"/>
              </a:ext>
              <a:ext uri="{FF2B5EF4-FFF2-40B4-BE49-F238E27FC236}">
                <a16:creationId xmlns:a16="http://schemas.microsoft.com/office/drawing/2014/main" id="{00000000-0008-0000-0500-000003D40000}"/>
              </a:ext>
            </a:extLst>
          </xdr:cNvPr>
          <xdr:cNvSpPr/>
        </xdr:nvSpPr>
        <xdr:spPr bwMode="auto">
          <a:xfrm>
            <a:off x="4470327" y="4496270"/>
            <a:ext cx="301792" cy="239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xmlns:a14="http://schemas.microsoft.com/office/drawing/2010/main"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xmlns:a14="http://schemas.microsoft.com/office/drawing/2010/main" spid="_x0000_s54277"/>
              </a:ext>
              <a:ext uri="{FF2B5EF4-FFF2-40B4-BE49-F238E27FC236}">
                <a16:creationId xmlns:a16="http://schemas.microsoft.com/office/drawing/2014/main" id="{00000000-0008-0000-0500-000005D40000}"/>
              </a:ext>
            </a:extLst>
          </xdr:cNvPr>
          <xdr:cNvSpPr/>
        </xdr:nvSpPr>
        <xdr:spPr bwMode="auto">
          <a:xfrm>
            <a:off x="4470327" y="5026731"/>
            <a:ext cx="301792" cy="2496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20"/>
          <a:chExt cx="308373" cy="759871"/>
        </a:xfrm>
      </xdr:grpSpPr>
      <xdr:sp macro="" textlink="">
        <xdr:nvSpPr>
          <xdr:cNvPr id="54278" name="Option Button 6" hidden="1">
            <a:extLst>
              <a:ext uri="{63B3BB69-23CF-44E3-9099-C40C66FF867C}">
                <a14:compatExt xmlns:a14="http://schemas.microsoft.com/office/drawing/2010/main" spid="_x0000_s54278"/>
              </a:ext>
              <a:ext uri="{FF2B5EF4-FFF2-40B4-BE49-F238E27FC236}">
                <a16:creationId xmlns:a16="http://schemas.microsoft.com/office/drawing/2014/main" id="{00000000-0008-0000-0500-000006D40000}"/>
              </a:ext>
            </a:extLst>
          </xdr:cNvPr>
          <xdr:cNvSpPr/>
        </xdr:nvSpPr>
        <xdr:spPr bwMode="auto">
          <a:xfrm>
            <a:off x="4540192" y="5456620"/>
            <a:ext cx="308371" cy="239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xmlns:a14="http://schemas.microsoft.com/office/drawing/2010/main"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xmlns:a14="http://schemas.microsoft.com/office/drawing/2010/main" spid="_x0000_s54280"/>
              </a:ext>
              <a:ext uri="{FF2B5EF4-FFF2-40B4-BE49-F238E27FC236}">
                <a16:creationId xmlns:a16="http://schemas.microsoft.com/office/drawing/2014/main" id="{00000000-0008-0000-0500-000008D40000}"/>
              </a:ext>
            </a:extLst>
          </xdr:cNvPr>
          <xdr:cNvSpPr/>
        </xdr:nvSpPr>
        <xdr:spPr bwMode="auto">
          <a:xfrm>
            <a:off x="4540194" y="5997902"/>
            <a:ext cx="308371" cy="2185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xmlns:a14="http://schemas.microsoft.com/office/drawing/2010/main"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123825</xdr:colOff>
      <xdr:row>44</xdr:row>
      <xdr:rowOff>0</xdr:rowOff>
    </xdr:from>
    <xdr:to>
      <xdr:col>29</xdr:col>
      <xdr:colOff>95250</xdr:colOff>
      <xdr:row>45</xdr:row>
      <xdr:rowOff>9525</xdr:rowOff>
    </xdr:to>
    <xdr:sp macro="" textlink="">
      <xdr:nvSpPr>
        <xdr:cNvPr id="54282" name="Option Button 10" hidden="1">
          <a:extLst>
            <a:ext uri="{63B3BB69-23CF-44E3-9099-C40C66FF867C}">
              <a14:compatExt xmlns:a14="http://schemas.microsoft.com/office/drawing/2010/main"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50"/>
          <a:chExt cx="301792" cy="494788"/>
        </a:xfrm>
      </xdr:grpSpPr>
      <xdr:sp macro="" textlink="">
        <xdr:nvSpPr>
          <xdr:cNvPr id="54283" name="Option Button 11" hidden="1">
            <a:extLst>
              <a:ext uri="{63B3BB69-23CF-44E3-9099-C40C66FF867C}">
                <a14:compatExt xmlns:a14="http://schemas.microsoft.com/office/drawing/2010/main" spid="_x0000_s54283"/>
              </a:ext>
              <a:ext uri="{FF2B5EF4-FFF2-40B4-BE49-F238E27FC236}">
                <a16:creationId xmlns:a16="http://schemas.microsoft.com/office/drawing/2014/main" id="{00000000-0008-0000-0500-00000BD40000}"/>
              </a:ext>
            </a:extLst>
          </xdr:cNvPr>
          <xdr:cNvSpPr/>
        </xdr:nvSpPr>
        <xdr:spPr bwMode="auto">
          <a:xfrm>
            <a:off x="5753695" y="8927950"/>
            <a:ext cx="301792" cy="2410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xmlns:a14="http://schemas.microsoft.com/office/drawing/2010/main" spid="_x0000_s54284"/>
              </a:ext>
              <a:ext uri="{FF2B5EF4-FFF2-40B4-BE49-F238E27FC236}">
                <a16:creationId xmlns:a16="http://schemas.microsoft.com/office/drawing/2014/main" id="{00000000-0008-0000-0500-00000CD40000}"/>
              </a:ext>
            </a:extLst>
          </xdr:cNvPr>
          <xdr:cNvSpPr/>
        </xdr:nvSpPr>
        <xdr:spPr bwMode="auto">
          <a:xfrm>
            <a:off x="5753695" y="9207074"/>
            <a:ext cx="301792" cy="2156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xmlns:a14="http://schemas.microsoft.com/office/drawing/2010/main"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xmlns:a14="http://schemas.microsoft.com/office/drawing/2010/main"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xmlns:a14="http://schemas.microsoft.com/office/drawing/2010/main"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xmlns:a14="http://schemas.microsoft.com/office/drawing/2010/main"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6"/>
          <a:chExt cx="308373" cy="779242"/>
        </a:xfrm>
      </xdr:grpSpPr>
      <xdr:sp macro="" textlink="">
        <xdr:nvSpPr>
          <xdr:cNvPr id="54289" name="Option Button 17" hidden="1">
            <a:extLst>
              <a:ext uri="{63B3BB69-23CF-44E3-9099-C40C66FF867C}">
                <a14:compatExt xmlns:a14="http://schemas.microsoft.com/office/drawing/2010/main" spid="_x0000_s54289"/>
              </a:ext>
              <a:ext uri="{FF2B5EF4-FFF2-40B4-BE49-F238E27FC236}">
                <a16:creationId xmlns:a16="http://schemas.microsoft.com/office/drawing/2014/main" id="{00000000-0008-0000-0500-000011D40000}"/>
              </a:ext>
            </a:extLst>
          </xdr:cNvPr>
          <xdr:cNvSpPr/>
        </xdr:nvSpPr>
        <xdr:spPr bwMode="auto">
          <a:xfrm>
            <a:off x="4540192" y="6438956"/>
            <a:ext cx="308371" cy="2381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xmlns:a14="http://schemas.microsoft.com/office/drawing/2010/main"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xmlns:a14="http://schemas.microsoft.com/office/drawing/2010/main" spid="_x0000_s54291"/>
              </a:ext>
              <a:ext uri="{FF2B5EF4-FFF2-40B4-BE49-F238E27FC236}">
                <a16:creationId xmlns:a16="http://schemas.microsoft.com/office/drawing/2014/main" id="{00000000-0008-0000-0500-000013D40000}"/>
              </a:ext>
            </a:extLst>
          </xdr:cNvPr>
          <xdr:cNvSpPr/>
        </xdr:nvSpPr>
        <xdr:spPr bwMode="auto">
          <a:xfrm>
            <a:off x="4540194" y="7001734"/>
            <a:ext cx="308371" cy="216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xmlns:a14="http://schemas.microsoft.com/office/drawing/2010/main"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xmlns:a14="http://schemas.microsoft.com/office/drawing/2010/main"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xmlns:a14="http://schemas.microsoft.com/office/drawing/2010/main"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xmlns:a14="http://schemas.microsoft.com/office/drawing/2010/main"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xmlns:a14="http://schemas.microsoft.com/office/drawing/2010/main"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xmlns:a14="http://schemas.microsoft.com/office/drawing/2010/main"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xmlns:a14="http://schemas.microsoft.com/office/drawing/2010/main"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xmlns:a14="http://schemas.microsoft.com/office/drawing/2010/main"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xmlns:a14="http://schemas.microsoft.com/office/drawing/2010/main"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xmlns:a14="http://schemas.microsoft.com/office/drawing/2010/main"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587" y="8167942"/>
          <a:chExt cx="225534" cy="793279"/>
        </a:xfrm>
      </xdr:grpSpPr>
      <xdr:sp macro="" textlink="">
        <xdr:nvSpPr>
          <xdr:cNvPr id="54302" name="Option Button 30" hidden="1">
            <a:extLst>
              <a:ext uri="{63B3BB69-23CF-44E3-9099-C40C66FF867C}">
                <a14:compatExt xmlns:a14="http://schemas.microsoft.com/office/drawing/2010/main" spid="_x0000_s54302"/>
              </a:ext>
              <a:ext uri="{FF2B5EF4-FFF2-40B4-BE49-F238E27FC236}">
                <a16:creationId xmlns:a16="http://schemas.microsoft.com/office/drawing/2014/main" id="{00000000-0008-0000-0500-00001ED40000}"/>
              </a:ext>
            </a:extLst>
          </xdr:cNvPr>
          <xdr:cNvSpPr/>
        </xdr:nvSpPr>
        <xdr:spPr bwMode="auto">
          <a:xfrm>
            <a:off x="5754632" y="8167942"/>
            <a:ext cx="225489" cy="239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xmlns:a14="http://schemas.microsoft.com/office/drawing/2010/main" spid="_x0000_s54303"/>
              </a:ext>
              <a:ext uri="{FF2B5EF4-FFF2-40B4-BE49-F238E27FC236}">
                <a16:creationId xmlns:a16="http://schemas.microsoft.com/office/drawing/2014/main" id="{00000000-0008-0000-0500-00001FD40000}"/>
              </a:ext>
            </a:extLst>
          </xdr:cNvPr>
          <xdr:cNvSpPr/>
        </xdr:nvSpPr>
        <xdr:spPr bwMode="auto">
          <a:xfrm>
            <a:off x="5754587" y="8722150"/>
            <a:ext cx="216096" cy="239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xmlns:a14="http://schemas.microsoft.com/office/drawing/2010/main"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xmlns:a14="http://schemas.microsoft.com/office/drawing/2010/main"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xmlns:a14="http://schemas.microsoft.com/office/drawing/2010/main"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xmlns:a14="http://schemas.microsoft.com/office/drawing/2010/main"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xmlns:a14="http://schemas.microsoft.com/office/drawing/2010/main"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xmlns:a14="http://schemas.microsoft.com/office/drawing/2010/main"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xmlns:a14="http://schemas.microsoft.com/office/drawing/2010/main"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64" y="8163165"/>
          <a:chExt cx="208417" cy="747997"/>
        </a:xfrm>
      </xdr:grpSpPr>
      <xdr:sp macro="" textlink="">
        <xdr:nvSpPr>
          <xdr:cNvPr id="54311" name="Option Button 39" hidden="1">
            <a:extLst>
              <a:ext uri="{63B3BB69-23CF-44E3-9099-C40C66FF867C}">
                <a14:compatExt xmlns:a14="http://schemas.microsoft.com/office/drawing/2010/main" spid="_x0000_s54311"/>
              </a:ext>
              <a:ext uri="{FF2B5EF4-FFF2-40B4-BE49-F238E27FC236}">
                <a16:creationId xmlns:a16="http://schemas.microsoft.com/office/drawing/2014/main" id="{00000000-0008-0000-0500-000027D40000}"/>
              </a:ext>
            </a:extLst>
          </xdr:cNvPr>
          <xdr:cNvSpPr/>
        </xdr:nvSpPr>
        <xdr:spPr bwMode="auto">
          <a:xfrm>
            <a:off x="4529964" y="8163165"/>
            <a:ext cx="208417" cy="2397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xmlns:a14="http://schemas.microsoft.com/office/drawing/2010/main" spid="_x0000_s54312"/>
              </a:ext>
              <a:ext uri="{FF2B5EF4-FFF2-40B4-BE49-F238E27FC236}">
                <a16:creationId xmlns:a16="http://schemas.microsoft.com/office/drawing/2014/main" id="{00000000-0008-0000-0500-000028D40000}"/>
              </a:ext>
            </a:extLst>
          </xdr:cNvPr>
          <xdr:cNvSpPr/>
        </xdr:nvSpPr>
        <xdr:spPr bwMode="auto">
          <a:xfrm>
            <a:off x="4529964" y="8642644"/>
            <a:ext cx="188568" cy="268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xmlns:a14="http://schemas.microsoft.com/office/drawing/2010/main"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77" y="7286486"/>
          <a:chExt cx="301599" cy="710874"/>
        </a:xfrm>
      </xdr:grpSpPr>
      <xdr:sp macro="" textlink="">
        <xdr:nvSpPr>
          <xdr:cNvPr id="54314" name="Option Button 42" hidden="1">
            <a:extLst>
              <a:ext uri="{63B3BB69-23CF-44E3-9099-C40C66FF867C}">
                <a14:compatExt xmlns:a14="http://schemas.microsoft.com/office/drawing/2010/main" spid="_x0000_s54314"/>
              </a:ext>
              <a:ext uri="{FF2B5EF4-FFF2-40B4-BE49-F238E27FC236}">
                <a16:creationId xmlns:a16="http://schemas.microsoft.com/office/drawing/2014/main" id="{00000000-0008-0000-0500-00002AD40000}"/>
              </a:ext>
            </a:extLst>
          </xdr:cNvPr>
          <xdr:cNvSpPr/>
        </xdr:nvSpPr>
        <xdr:spPr bwMode="auto">
          <a:xfrm>
            <a:off x="5801277" y="7286486"/>
            <a:ext cx="301593" cy="2464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xmlns:a14="http://schemas.microsoft.com/office/drawing/2010/main" spid="_x0000_s54315"/>
              </a:ext>
              <a:ext uri="{FF2B5EF4-FFF2-40B4-BE49-F238E27FC236}">
                <a16:creationId xmlns:a16="http://schemas.microsoft.com/office/drawing/2014/main" id="{00000000-0008-0000-0500-00002BD40000}"/>
              </a:ext>
            </a:extLst>
          </xdr:cNvPr>
          <xdr:cNvSpPr/>
        </xdr:nvSpPr>
        <xdr:spPr bwMode="auto">
          <a:xfrm>
            <a:off x="5801283" y="7750925"/>
            <a:ext cx="301593" cy="2464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xmlns:a14="http://schemas.microsoft.com/office/drawing/2010/main"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xmlns:a14="http://schemas.microsoft.com/office/drawing/2010/main"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xmlns:a14="http://schemas.microsoft.com/office/drawing/2010/main"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xmlns:a14="http://schemas.microsoft.com/office/drawing/2010/main"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xmlns:a14="http://schemas.microsoft.com/office/drawing/2010/main"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xmlns:a14="http://schemas.microsoft.com/office/drawing/2010/main"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133350</xdr:colOff>
          <xdr:row>20</xdr:row>
          <xdr:rowOff>19050</xdr:rowOff>
        </xdr:from>
        <xdr:to>
          <xdr:col>29</xdr:col>
          <xdr:colOff>114300</xdr:colOff>
          <xdr:row>21</xdr:row>
          <xdr:rowOff>9525</xdr:rowOff>
        </xdr:to>
        <xdr:sp macro="" textlink="">
          <xdr:nvSpPr>
            <xdr:cNvPr id="60" name="Option Button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21</xdr:row>
          <xdr:rowOff>9525</xdr:rowOff>
        </xdr:from>
        <xdr:to>
          <xdr:col>29</xdr:col>
          <xdr:colOff>114300</xdr:colOff>
          <xdr:row>22</xdr:row>
          <xdr:rowOff>0</xdr:rowOff>
        </xdr:to>
        <xdr:sp macro="" textlink="">
          <xdr:nvSpPr>
            <xdr:cNvPr id="61" name="Option Button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23</xdr:row>
          <xdr:rowOff>9525</xdr:rowOff>
        </xdr:from>
        <xdr:to>
          <xdr:col>29</xdr:col>
          <xdr:colOff>104775</xdr:colOff>
          <xdr:row>24</xdr:row>
          <xdr:rowOff>0</xdr:rowOff>
        </xdr:to>
        <xdr:sp macro="" textlink="">
          <xdr:nvSpPr>
            <xdr:cNvPr id="62" name="Option Button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24</xdr:row>
          <xdr:rowOff>28575</xdr:rowOff>
        </xdr:from>
        <xdr:to>
          <xdr:col>29</xdr:col>
          <xdr:colOff>104775</xdr:colOff>
          <xdr:row>24</xdr:row>
          <xdr:rowOff>247650</xdr:rowOff>
        </xdr:to>
        <xdr:sp macro="" textlink="">
          <xdr:nvSpPr>
            <xdr:cNvPr id="63" name="Option Button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25</xdr:row>
          <xdr:rowOff>0</xdr:rowOff>
        </xdr:from>
        <xdr:to>
          <xdr:col>29</xdr:col>
          <xdr:colOff>104775</xdr:colOff>
          <xdr:row>26</xdr:row>
          <xdr:rowOff>0</xdr:rowOff>
        </xdr:to>
        <xdr:sp macro="" textlink="">
          <xdr:nvSpPr>
            <xdr:cNvPr id="54272" name="Option Button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27</xdr:row>
          <xdr:rowOff>9525</xdr:rowOff>
        </xdr:from>
        <xdr:to>
          <xdr:col>29</xdr:col>
          <xdr:colOff>104775</xdr:colOff>
          <xdr:row>28</xdr:row>
          <xdr:rowOff>0</xdr:rowOff>
        </xdr:to>
        <xdr:sp macro="" textlink="">
          <xdr:nvSpPr>
            <xdr:cNvPr id="54322" name="Option Button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28</xdr:row>
          <xdr:rowOff>28575</xdr:rowOff>
        </xdr:from>
        <xdr:to>
          <xdr:col>29</xdr:col>
          <xdr:colOff>104775</xdr:colOff>
          <xdr:row>28</xdr:row>
          <xdr:rowOff>238125</xdr:rowOff>
        </xdr:to>
        <xdr:sp macro="" textlink="">
          <xdr:nvSpPr>
            <xdr:cNvPr id="54323" name="Option Button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29</xdr:row>
          <xdr:rowOff>9525</xdr:rowOff>
        </xdr:from>
        <xdr:to>
          <xdr:col>29</xdr:col>
          <xdr:colOff>104775</xdr:colOff>
          <xdr:row>29</xdr:row>
          <xdr:rowOff>209550</xdr:rowOff>
        </xdr:to>
        <xdr:sp macro="" textlink="">
          <xdr:nvSpPr>
            <xdr:cNvPr id="54324" name="Option Button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325" name="Option Button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macro="" textlink="">
          <xdr:nvSpPr>
            <xdr:cNvPr id="54326" name="Option Button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43</xdr:row>
          <xdr:rowOff>19050</xdr:rowOff>
        </xdr:from>
        <xdr:to>
          <xdr:col>37</xdr:col>
          <xdr:colOff>104775</xdr:colOff>
          <xdr:row>43</xdr:row>
          <xdr:rowOff>200025</xdr:rowOff>
        </xdr:to>
        <xdr:sp macro="" textlink="">
          <xdr:nvSpPr>
            <xdr:cNvPr id="54327" name="Option Button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44</xdr:row>
          <xdr:rowOff>19050</xdr:rowOff>
        </xdr:from>
        <xdr:to>
          <xdr:col>37</xdr:col>
          <xdr:colOff>104775</xdr:colOff>
          <xdr:row>44</xdr:row>
          <xdr:rowOff>180975</xdr:rowOff>
        </xdr:to>
        <xdr:sp macro="" textlink="">
          <xdr:nvSpPr>
            <xdr:cNvPr id="54328" name="Option Button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329" name="Group Box 13" hidden="1">
              <a:extLst>
                <a:ext uri="{63B3BB69-23CF-44E3-9099-C40C66FF867C}">
                  <a14:compatExt spid="_x0000_s542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330" name="Group Box 14" hidden="1">
              <a:extLst>
                <a:ext uri="{63B3BB69-23CF-44E3-9099-C40C66FF867C}">
                  <a14:compatExt spid="_x0000_s542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331" name="Group Box 15" hidden="1">
              <a:extLst>
                <a:ext uri="{63B3BB69-23CF-44E3-9099-C40C66FF867C}">
                  <a14:compatExt spid="_x0000_s54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332" name="Group Box 16" hidden="1">
              <a:extLst>
                <a:ext uri="{63B3BB69-23CF-44E3-9099-C40C66FF867C}">
                  <a14:compatExt spid="_x0000_s542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31</xdr:row>
          <xdr:rowOff>9525</xdr:rowOff>
        </xdr:from>
        <xdr:to>
          <xdr:col>29</xdr:col>
          <xdr:colOff>104775</xdr:colOff>
          <xdr:row>32</xdr:row>
          <xdr:rowOff>28575</xdr:rowOff>
        </xdr:to>
        <xdr:sp macro="" textlink="">
          <xdr:nvSpPr>
            <xdr:cNvPr id="54333" name="Option Button 17"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32</xdr:row>
          <xdr:rowOff>57150</xdr:rowOff>
        </xdr:from>
        <xdr:to>
          <xdr:col>29</xdr:col>
          <xdr:colOff>104775</xdr:colOff>
          <xdr:row>32</xdr:row>
          <xdr:rowOff>257175</xdr:rowOff>
        </xdr:to>
        <xdr:sp macro="" textlink="">
          <xdr:nvSpPr>
            <xdr:cNvPr id="54334" name="Option Button 18"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33</xdr:row>
          <xdr:rowOff>47625</xdr:rowOff>
        </xdr:from>
        <xdr:to>
          <xdr:col>29</xdr:col>
          <xdr:colOff>104775</xdr:colOff>
          <xdr:row>34</xdr:row>
          <xdr:rowOff>0</xdr:rowOff>
        </xdr:to>
        <xdr:sp macro="" textlink="">
          <xdr:nvSpPr>
            <xdr:cNvPr id="54335" name="Option Button 19"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336" name="Group Box 20" hidden="1">
              <a:extLst>
                <a:ext uri="{63B3BB69-23CF-44E3-9099-C40C66FF867C}">
                  <a14:compatExt spid="_x0000_s542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337" name="Group Box 21" hidden="1">
              <a:extLst>
                <a:ext uri="{63B3BB69-23CF-44E3-9099-C40C66FF867C}">
                  <a14:compatExt spid="_x0000_s542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338" name="Group Box 22" hidden="1">
              <a:extLst>
                <a:ext uri="{63B3BB69-23CF-44E3-9099-C40C66FF867C}">
                  <a14:compatExt spid="_x0000_s54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339" name="Group Box 23" hidden="1">
              <a:extLst>
                <a:ext uri="{63B3BB69-23CF-44E3-9099-C40C66FF867C}">
                  <a14:compatExt spid="_x0000_s542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340" name="Group Box 24" hidden="1">
              <a:extLst>
                <a:ext uri="{63B3BB69-23CF-44E3-9099-C40C66FF867C}">
                  <a14:compatExt spid="_x0000_s54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341" name="Group Box 25" hidden="1">
              <a:extLst>
                <a:ext uri="{63B3BB69-23CF-44E3-9099-C40C66FF867C}">
                  <a14:compatExt spid="_x0000_s542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342" name="Group Box 26" hidden="1">
              <a:extLst>
                <a:ext uri="{63B3BB69-23CF-44E3-9099-C40C66FF867C}">
                  <a14:compatExt spid="_x0000_s542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343" name="Group Box 27" hidden="1">
              <a:extLst>
                <a:ext uri="{63B3BB69-23CF-44E3-9099-C40C66FF867C}">
                  <a14:compatExt spid="_x0000_s542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44" name="Group Box 28" hidden="1">
              <a:extLst>
                <a:ext uri="{63B3BB69-23CF-44E3-9099-C40C66FF867C}">
                  <a14:compatExt spid="_x0000_s54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45" name="Group Box 29" hidden="1">
              <a:extLst>
                <a:ext uri="{63B3BB69-23CF-44E3-9099-C40C66FF867C}">
                  <a14:compatExt spid="_x0000_s543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39</xdr:row>
          <xdr:rowOff>0</xdr:rowOff>
        </xdr:from>
        <xdr:to>
          <xdr:col>37</xdr:col>
          <xdr:colOff>28575</xdr:colOff>
          <xdr:row>40</xdr:row>
          <xdr:rowOff>0</xdr:rowOff>
        </xdr:to>
        <xdr:sp macro="" textlink="">
          <xdr:nvSpPr>
            <xdr:cNvPr id="54346" name="Option Button 30" hidden="1">
              <a:extLst>
                <a:ext uri="{63B3BB69-23CF-44E3-9099-C40C66FF867C}">
                  <a14:compatExt spid="_x0000_s5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40</xdr:row>
          <xdr:rowOff>276225</xdr:rowOff>
        </xdr:from>
        <xdr:to>
          <xdr:col>37</xdr:col>
          <xdr:colOff>19050</xdr:colOff>
          <xdr:row>41</xdr:row>
          <xdr:rowOff>200025</xdr:rowOff>
        </xdr:to>
        <xdr:sp macro="" textlink="">
          <xdr:nvSpPr>
            <xdr:cNvPr id="54347" name="Option Button 31" hidden="1">
              <a:extLst>
                <a:ext uri="{63B3BB69-23CF-44E3-9099-C40C66FF867C}">
                  <a14:compatExt spid="_x0000_s5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123825</xdr:colOff>
          <xdr:row>19</xdr:row>
          <xdr:rowOff>161925</xdr:rowOff>
        </xdr:from>
        <xdr:to>
          <xdr:col>37</xdr:col>
          <xdr:colOff>104775</xdr:colOff>
          <xdr:row>21</xdr:row>
          <xdr:rowOff>0</xdr:rowOff>
        </xdr:to>
        <xdr:sp macro="" textlink="">
          <xdr:nvSpPr>
            <xdr:cNvPr id="54348" name="Option Button 32" hidden="1">
              <a:extLst>
                <a:ext uri="{63B3BB69-23CF-44E3-9099-C40C66FF867C}">
                  <a14:compatExt spid="_x0000_s5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123825</xdr:colOff>
          <xdr:row>21</xdr:row>
          <xdr:rowOff>0</xdr:rowOff>
        </xdr:from>
        <xdr:to>
          <xdr:col>37</xdr:col>
          <xdr:colOff>104775</xdr:colOff>
          <xdr:row>22</xdr:row>
          <xdr:rowOff>0</xdr:rowOff>
        </xdr:to>
        <xdr:sp macro="" textlink="">
          <xdr:nvSpPr>
            <xdr:cNvPr id="54349" name="Option Button 33" hidden="1">
              <a:extLst>
                <a:ext uri="{63B3BB69-23CF-44E3-9099-C40C66FF867C}">
                  <a14:compatExt spid="_x0000_s5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123825</xdr:colOff>
          <xdr:row>27</xdr:row>
          <xdr:rowOff>9525</xdr:rowOff>
        </xdr:from>
        <xdr:to>
          <xdr:col>37</xdr:col>
          <xdr:colOff>104775</xdr:colOff>
          <xdr:row>27</xdr:row>
          <xdr:rowOff>219075</xdr:rowOff>
        </xdr:to>
        <xdr:sp macro="" textlink="">
          <xdr:nvSpPr>
            <xdr:cNvPr id="54350" name="Option Button 34" hidden="1">
              <a:extLst>
                <a:ext uri="{63B3BB69-23CF-44E3-9099-C40C66FF867C}">
                  <a14:compatExt spid="_x0000_s5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123825</xdr:colOff>
          <xdr:row>28</xdr:row>
          <xdr:rowOff>28575</xdr:rowOff>
        </xdr:from>
        <xdr:to>
          <xdr:col>37</xdr:col>
          <xdr:colOff>104775</xdr:colOff>
          <xdr:row>28</xdr:row>
          <xdr:rowOff>219075</xdr:rowOff>
        </xdr:to>
        <xdr:sp macro="" textlink="">
          <xdr:nvSpPr>
            <xdr:cNvPr id="54351" name="Option Button 35" hidden="1">
              <a:extLst>
                <a:ext uri="{63B3BB69-23CF-44E3-9099-C40C66FF867C}">
                  <a14:compatExt spid="_x0000_s5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123825</xdr:colOff>
          <xdr:row>28</xdr:row>
          <xdr:rowOff>257175</xdr:rowOff>
        </xdr:from>
        <xdr:to>
          <xdr:col>37</xdr:col>
          <xdr:colOff>95250</xdr:colOff>
          <xdr:row>30</xdr:row>
          <xdr:rowOff>0</xdr:rowOff>
        </xdr:to>
        <xdr:sp macro="" textlink="">
          <xdr:nvSpPr>
            <xdr:cNvPr id="54352" name="Option Button 36" hidden="1">
              <a:extLst>
                <a:ext uri="{63B3BB69-23CF-44E3-9099-C40C66FF867C}">
                  <a14:compatExt spid="_x0000_s5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34</xdr:row>
          <xdr:rowOff>142875</xdr:rowOff>
        </xdr:from>
        <xdr:to>
          <xdr:col>29</xdr:col>
          <xdr:colOff>19050</xdr:colOff>
          <xdr:row>36</xdr:row>
          <xdr:rowOff>19050</xdr:rowOff>
        </xdr:to>
        <xdr:sp macro="" textlink="">
          <xdr:nvSpPr>
            <xdr:cNvPr id="54353" name="Option Button 37" hidden="1">
              <a:extLst>
                <a:ext uri="{63B3BB69-23CF-44E3-9099-C40C66FF867C}">
                  <a14:compatExt spid="_x0000_s5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36</xdr:row>
          <xdr:rowOff>247650</xdr:rowOff>
        </xdr:from>
        <xdr:to>
          <xdr:col>29</xdr:col>
          <xdr:colOff>28575</xdr:colOff>
          <xdr:row>38</xdr:row>
          <xdr:rowOff>19050</xdr:rowOff>
        </xdr:to>
        <xdr:sp macro="" textlink="">
          <xdr:nvSpPr>
            <xdr:cNvPr id="54354" name="Option Button 38" hidden="1">
              <a:extLst>
                <a:ext uri="{63B3BB69-23CF-44E3-9099-C40C66FF867C}">
                  <a14:compatExt spid="_x0000_s5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38</xdr:row>
          <xdr:rowOff>133350</xdr:rowOff>
        </xdr:from>
        <xdr:to>
          <xdr:col>29</xdr:col>
          <xdr:colOff>9525</xdr:colOff>
          <xdr:row>40</xdr:row>
          <xdr:rowOff>19050</xdr:rowOff>
        </xdr:to>
        <xdr:sp macro="" textlink="">
          <xdr:nvSpPr>
            <xdr:cNvPr id="54355" name="Option Button 39" hidden="1">
              <a:extLst>
                <a:ext uri="{63B3BB69-23CF-44E3-9099-C40C66FF867C}">
                  <a14:compatExt spid="_x0000_s5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40</xdr:row>
          <xdr:rowOff>257175</xdr:rowOff>
        </xdr:from>
        <xdr:to>
          <xdr:col>28</xdr:col>
          <xdr:colOff>152400</xdr:colOff>
          <xdr:row>42</xdr:row>
          <xdr:rowOff>28575</xdr:rowOff>
        </xdr:to>
        <xdr:sp macro="" textlink="">
          <xdr:nvSpPr>
            <xdr:cNvPr id="54356" name="Option Button 40" hidden="1">
              <a:extLst>
                <a:ext uri="{63B3BB69-23CF-44E3-9099-C40C66FF867C}">
                  <a14:compatExt spid="_x0000_s5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57" name="Group Box 41" hidden="1">
              <a:extLst>
                <a:ext uri="{63B3BB69-23CF-44E3-9099-C40C66FF867C}">
                  <a14:compatExt spid="_x0000_s543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34</xdr:row>
          <xdr:rowOff>123825</xdr:rowOff>
        </xdr:from>
        <xdr:to>
          <xdr:col>37</xdr:col>
          <xdr:colOff>114300</xdr:colOff>
          <xdr:row>36</xdr:row>
          <xdr:rowOff>19050</xdr:rowOff>
        </xdr:to>
        <xdr:sp macro="" textlink="">
          <xdr:nvSpPr>
            <xdr:cNvPr id="54358" name="Option Button 42" hidden="1">
              <a:extLst>
                <a:ext uri="{63B3BB69-23CF-44E3-9099-C40C66FF867C}">
                  <a14:compatExt spid="_x0000_s5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36</xdr:row>
          <xdr:rowOff>238125</xdr:rowOff>
        </xdr:from>
        <xdr:to>
          <xdr:col>37</xdr:col>
          <xdr:colOff>114300</xdr:colOff>
          <xdr:row>38</xdr:row>
          <xdr:rowOff>9525</xdr:rowOff>
        </xdr:to>
        <xdr:sp macro="" textlink="">
          <xdr:nvSpPr>
            <xdr:cNvPr id="54359" name="Option Button 43" hidden="1">
              <a:extLst>
                <a:ext uri="{63B3BB69-23CF-44E3-9099-C40C66FF867C}">
                  <a14:compatExt spid="_x0000_s5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123825</xdr:colOff>
          <xdr:row>23</xdr:row>
          <xdr:rowOff>19050</xdr:rowOff>
        </xdr:from>
        <xdr:to>
          <xdr:col>37</xdr:col>
          <xdr:colOff>104775</xdr:colOff>
          <xdr:row>24</xdr:row>
          <xdr:rowOff>0</xdr:rowOff>
        </xdr:to>
        <xdr:sp macro="" textlink="">
          <xdr:nvSpPr>
            <xdr:cNvPr id="54360" name="Option Button 44" hidden="1">
              <a:extLst>
                <a:ext uri="{63B3BB69-23CF-44E3-9099-C40C66FF867C}">
                  <a14:compatExt spid="_x0000_s5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123825</xdr:colOff>
          <xdr:row>24</xdr:row>
          <xdr:rowOff>28575</xdr:rowOff>
        </xdr:from>
        <xdr:to>
          <xdr:col>37</xdr:col>
          <xdr:colOff>104775</xdr:colOff>
          <xdr:row>24</xdr:row>
          <xdr:rowOff>228600</xdr:rowOff>
        </xdr:to>
        <xdr:sp macro="" textlink="">
          <xdr:nvSpPr>
            <xdr:cNvPr id="54361" name="Option Button 45" hidden="1">
              <a:extLst>
                <a:ext uri="{63B3BB69-23CF-44E3-9099-C40C66FF867C}">
                  <a14:compatExt spid="_x0000_s5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123825</xdr:colOff>
          <xdr:row>25</xdr:row>
          <xdr:rowOff>9525</xdr:rowOff>
        </xdr:from>
        <xdr:to>
          <xdr:col>37</xdr:col>
          <xdr:colOff>19050</xdr:colOff>
          <xdr:row>25</xdr:row>
          <xdr:rowOff>209550</xdr:rowOff>
        </xdr:to>
        <xdr:sp macro="" textlink="">
          <xdr:nvSpPr>
            <xdr:cNvPr id="54362" name="Option Button 46" hidden="1">
              <a:extLst>
                <a:ext uri="{63B3BB69-23CF-44E3-9099-C40C66FF867C}">
                  <a14:compatExt spid="_x0000_s5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123825</xdr:colOff>
          <xdr:row>31</xdr:row>
          <xdr:rowOff>9525</xdr:rowOff>
        </xdr:from>
        <xdr:to>
          <xdr:col>37</xdr:col>
          <xdr:colOff>104775</xdr:colOff>
          <xdr:row>32</xdr:row>
          <xdr:rowOff>19050</xdr:rowOff>
        </xdr:to>
        <xdr:sp macro="" textlink="">
          <xdr:nvSpPr>
            <xdr:cNvPr id="54363" name="Option Button 47" hidden="1">
              <a:extLst>
                <a:ext uri="{63B3BB69-23CF-44E3-9099-C40C66FF867C}">
                  <a14:compatExt spid="_x0000_s5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123825</xdr:colOff>
          <xdr:row>32</xdr:row>
          <xdr:rowOff>57150</xdr:rowOff>
        </xdr:from>
        <xdr:to>
          <xdr:col>37</xdr:col>
          <xdr:colOff>104775</xdr:colOff>
          <xdr:row>32</xdr:row>
          <xdr:rowOff>238125</xdr:rowOff>
        </xdr:to>
        <xdr:sp macro="" textlink="">
          <xdr:nvSpPr>
            <xdr:cNvPr id="54364" name="Option Button 48" hidden="1">
              <a:extLst>
                <a:ext uri="{63B3BB69-23CF-44E3-9099-C40C66FF867C}">
                  <a14:compatExt spid="_x0000_s5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123825</xdr:colOff>
          <xdr:row>33</xdr:row>
          <xdr:rowOff>9525</xdr:rowOff>
        </xdr:from>
        <xdr:to>
          <xdr:col>37</xdr:col>
          <xdr:colOff>95250</xdr:colOff>
          <xdr:row>34</xdr:row>
          <xdr:rowOff>0</xdr:rowOff>
        </xdr:to>
        <xdr:sp macro="" textlink="">
          <xdr:nvSpPr>
            <xdr:cNvPr id="54365" name="Option Button 49" hidden="1">
              <a:extLst>
                <a:ext uri="{63B3BB69-23CF-44E3-9099-C40C66FF867C}">
                  <a14:compatExt spid="_x0000_s5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5"/>
          <a:ext cx="304800" cy="400050"/>
          <a:chOff x="4501773" y="3772527"/>
          <a:chExt cx="303832" cy="486924"/>
        </a:xfrm>
      </xdr:grpSpPr>
      <xdr:sp macro="" textlink="">
        <xdr:nvSpPr>
          <xdr:cNvPr id="55297" name="Option Button 1" hidden="1">
            <a:extLst>
              <a:ext uri="{63B3BB69-23CF-44E3-9099-C40C66FF867C}">
                <a14:compatExt xmlns:a14="http://schemas.microsoft.com/office/drawing/2010/main" spid="_x0000_s55297"/>
              </a:ext>
              <a:ext uri="{FF2B5EF4-FFF2-40B4-BE49-F238E27FC236}">
                <a16:creationId xmlns:a16="http://schemas.microsoft.com/office/drawing/2014/main" id="{00000000-0008-0000-0600-000001D80000}"/>
              </a:ext>
            </a:extLst>
          </xdr:cNvPr>
          <xdr:cNvSpPr/>
        </xdr:nvSpPr>
        <xdr:spPr bwMode="auto">
          <a:xfrm>
            <a:off x="4501773" y="3772527"/>
            <a:ext cx="303832" cy="248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xmlns:a14="http://schemas.microsoft.com/office/drawing/2010/main" spid="_x0000_s55298"/>
              </a:ext>
              <a:ext uri="{FF2B5EF4-FFF2-40B4-BE49-F238E27FC236}">
                <a16:creationId xmlns:a16="http://schemas.microsoft.com/office/drawing/2014/main" id="{00000000-0008-0000-0600-000002D80000}"/>
              </a:ext>
            </a:extLst>
          </xdr:cNvPr>
          <xdr:cNvSpPr/>
        </xdr:nvSpPr>
        <xdr:spPr bwMode="auto">
          <a:xfrm>
            <a:off x="4501773" y="4021328"/>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5"/>
          <a:ext cx="304800" cy="714375"/>
          <a:chOff x="4479758" y="4496251"/>
          <a:chExt cx="301792" cy="780111"/>
        </a:xfrm>
      </xdr:grpSpPr>
      <xdr:sp macro="" textlink="">
        <xdr:nvSpPr>
          <xdr:cNvPr id="55299" name="Option Button 3" hidden="1">
            <a:extLst>
              <a:ext uri="{63B3BB69-23CF-44E3-9099-C40C66FF867C}">
                <a14:compatExt xmlns:a14="http://schemas.microsoft.com/office/drawing/2010/main" spid="_x0000_s55299"/>
              </a:ext>
              <a:ext uri="{FF2B5EF4-FFF2-40B4-BE49-F238E27FC236}">
                <a16:creationId xmlns:a16="http://schemas.microsoft.com/office/drawing/2014/main" id="{00000000-0008-0000-0600-000003D80000}"/>
              </a:ext>
            </a:extLst>
          </xdr:cNvPr>
          <xdr:cNvSpPr/>
        </xdr:nvSpPr>
        <xdr:spPr bwMode="auto">
          <a:xfrm>
            <a:off x="4479758" y="4496251"/>
            <a:ext cx="301792" cy="23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xmlns:a14="http://schemas.microsoft.com/office/drawing/2010/main"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xmlns:a14="http://schemas.microsoft.com/office/drawing/2010/main" spid="_x0000_s55301"/>
              </a:ext>
              <a:ext uri="{FF2B5EF4-FFF2-40B4-BE49-F238E27FC236}">
                <a16:creationId xmlns:a16="http://schemas.microsoft.com/office/drawing/2014/main" id="{00000000-0008-0000-0600-000005D80000}"/>
              </a:ext>
            </a:extLst>
          </xdr:cNvPr>
          <xdr:cNvSpPr/>
        </xdr:nvSpPr>
        <xdr:spPr bwMode="auto">
          <a:xfrm>
            <a:off x="4479758" y="5028209"/>
            <a:ext cx="301792" cy="2481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8"/>
          <a:ext cx="304800" cy="698090"/>
          <a:chOff x="4549825" y="5456623"/>
          <a:chExt cx="308371" cy="762858"/>
        </a:xfrm>
      </xdr:grpSpPr>
      <xdr:sp macro="" textlink="">
        <xdr:nvSpPr>
          <xdr:cNvPr id="55302" name="Option Button 6" hidden="1">
            <a:extLst>
              <a:ext uri="{63B3BB69-23CF-44E3-9099-C40C66FF867C}">
                <a14:compatExt xmlns:a14="http://schemas.microsoft.com/office/drawing/2010/main" spid="_x0000_s55302"/>
              </a:ext>
              <a:ext uri="{FF2B5EF4-FFF2-40B4-BE49-F238E27FC236}">
                <a16:creationId xmlns:a16="http://schemas.microsoft.com/office/drawing/2014/main" id="{00000000-0008-0000-0600-000006D80000}"/>
              </a:ext>
            </a:extLst>
          </xdr:cNvPr>
          <xdr:cNvSpPr/>
        </xdr:nvSpPr>
        <xdr:spPr bwMode="auto">
          <a:xfrm>
            <a:off x="4549825" y="5456623"/>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xmlns:a14="http://schemas.microsoft.com/office/drawing/2010/main" spid="_x0000_s55303"/>
              </a:ext>
              <a:ext uri="{FF2B5EF4-FFF2-40B4-BE49-F238E27FC236}">
                <a16:creationId xmlns:a16="http://schemas.microsoft.com/office/drawing/2014/main" id="{00000000-0008-0000-0600-000007D800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xmlns:a14="http://schemas.microsoft.com/office/drawing/2010/main" spid="_x0000_s55304"/>
              </a:ext>
              <a:ext uri="{FF2B5EF4-FFF2-40B4-BE49-F238E27FC236}">
                <a16:creationId xmlns:a16="http://schemas.microsoft.com/office/drawing/2014/main" id="{00000000-0008-0000-0600-000008D80000}"/>
              </a:ext>
            </a:extLst>
          </xdr:cNvPr>
          <xdr:cNvSpPr/>
        </xdr:nvSpPr>
        <xdr:spPr bwMode="auto">
          <a:xfrm>
            <a:off x="4549825" y="6000409"/>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55305" name="Option Button 9" hidden="1">
          <a:extLst>
            <a:ext uri="{63B3BB69-23CF-44E3-9099-C40C66FF867C}">
              <a14:compatExt xmlns:a14="http://schemas.microsoft.com/office/drawing/2010/main"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55306" name="Option Button 10" hidden="1">
          <a:extLst>
            <a:ext uri="{63B3BB69-23CF-44E3-9099-C40C66FF867C}">
              <a14:compatExt xmlns:a14="http://schemas.microsoft.com/office/drawing/2010/main"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7"/>
          <a:ext cx="304800" cy="371475"/>
          <a:chOff x="5763126" y="8931915"/>
          <a:chExt cx="301792" cy="494787"/>
        </a:xfrm>
      </xdr:grpSpPr>
      <xdr:sp macro="" textlink="">
        <xdr:nvSpPr>
          <xdr:cNvPr id="55307" name="Option Button 11" hidden="1">
            <a:extLst>
              <a:ext uri="{63B3BB69-23CF-44E3-9099-C40C66FF867C}">
                <a14:compatExt xmlns:a14="http://schemas.microsoft.com/office/drawing/2010/main" spid="_x0000_s55307"/>
              </a:ext>
              <a:ext uri="{FF2B5EF4-FFF2-40B4-BE49-F238E27FC236}">
                <a16:creationId xmlns:a16="http://schemas.microsoft.com/office/drawing/2014/main" id="{00000000-0008-0000-0600-00000BD80000}"/>
              </a:ext>
            </a:extLst>
          </xdr:cNvPr>
          <xdr:cNvSpPr/>
        </xdr:nvSpPr>
        <xdr:spPr bwMode="auto">
          <a:xfrm>
            <a:off x="5763126" y="8931915"/>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xmlns:a14="http://schemas.microsoft.com/office/drawing/2010/main" spid="_x0000_s55308"/>
              </a:ext>
              <a:ext uri="{FF2B5EF4-FFF2-40B4-BE49-F238E27FC236}">
                <a16:creationId xmlns:a16="http://schemas.microsoft.com/office/drawing/2014/main" id="{00000000-0008-0000-0600-00000CD800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55309" name="Group Box 13" hidden="1">
          <a:extLst>
            <a:ext uri="{63B3BB69-23CF-44E3-9099-C40C66FF867C}">
              <a14:compatExt xmlns:a14="http://schemas.microsoft.com/office/drawing/2010/main"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55310" name="Group Box 14" hidden="1">
          <a:extLst>
            <a:ext uri="{63B3BB69-23CF-44E3-9099-C40C66FF867C}">
              <a14:compatExt xmlns:a14="http://schemas.microsoft.com/office/drawing/2010/main"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55311" name="Group Box 15" hidden="1">
          <a:extLst>
            <a:ext uri="{63B3BB69-23CF-44E3-9099-C40C66FF867C}">
              <a14:compatExt xmlns:a14="http://schemas.microsoft.com/office/drawing/2010/main"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47625</xdr:rowOff>
    </xdr:to>
    <xdr:sp macro="" textlink="">
      <xdr:nvSpPr>
        <xdr:cNvPr id="55312" name="Group Box 16" hidden="1">
          <a:extLst>
            <a:ext uri="{63B3BB69-23CF-44E3-9099-C40C66FF867C}">
              <a14:compatExt xmlns:a14="http://schemas.microsoft.com/office/drawing/2010/main"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1"/>
          <a:chExt cx="308371" cy="779281"/>
        </a:xfrm>
      </xdr:grpSpPr>
      <xdr:sp macro="" textlink="">
        <xdr:nvSpPr>
          <xdr:cNvPr id="55313" name="Option Button 17" hidden="1">
            <a:extLst>
              <a:ext uri="{63B3BB69-23CF-44E3-9099-C40C66FF867C}">
                <a14:compatExt xmlns:a14="http://schemas.microsoft.com/office/drawing/2010/main" spid="_x0000_s55313"/>
              </a:ext>
              <a:ext uri="{FF2B5EF4-FFF2-40B4-BE49-F238E27FC236}">
                <a16:creationId xmlns:a16="http://schemas.microsoft.com/office/drawing/2014/main" id="{00000000-0008-0000-0600-000011D80000}"/>
              </a:ext>
            </a:extLst>
          </xdr:cNvPr>
          <xdr:cNvSpPr/>
        </xdr:nvSpPr>
        <xdr:spPr bwMode="auto">
          <a:xfrm>
            <a:off x="4549825" y="6438941"/>
            <a:ext cx="308371"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xmlns:a14="http://schemas.microsoft.com/office/drawing/2010/main"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xmlns:a14="http://schemas.microsoft.com/office/drawing/2010/main" spid="_x0000_s55315"/>
              </a:ext>
              <a:ext uri="{FF2B5EF4-FFF2-40B4-BE49-F238E27FC236}">
                <a16:creationId xmlns:a16="http://schemas.microsoft.com/office/drawing/2014/main" id="{00000000-0008-0000-0600-000013D80000}"/>
              </a:ext>
            </a:extLst>
          </xdr:cNvPr>
          <xdr:cNvSpPr/>
        </xdr:nvSpPr>
        <xdr:spPr bwMode="auto">
          <a:xfrm>
            <a:off x="4549825" y="6999145"/>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xmlns:a14="http://schemas.microsoft.com/office/drawing/2010/main"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46</xdr:row>
      <xdr:rowOff>19050</xdr:rowOff>
    </xdr:to>
    <xdr:sp macro="" textlink="">
      <xdr:nvSpPr>
        <xdr:cNvPr id="55317" name="Group Box 21" hidden="1">
          <a:extLst>
            <a:ext uri="{63B3BB69-23CF-44E3-9099-C40C66FF867C}">
              <a14:compatExt xmlns:a14="http://schemas.microsoft.com/office/drawing/2010/main"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55318" name="Group Box 22" hidden="1">
          <a:extLst>
            <a:ext uri="{63B3BB69-23CF-44E3-9099-C40C66FF867C}">
              <a14:compatExt xmlns:a14="http://schemas.microsoft.com/office/drawing/2010/main"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9525</xdr:rowOff>
    </xdr:to>
    <xdr:sp macro="" textlink="">
      <xdr:nvSpPr>
        <xdr:cNvPr id="55319" name="Group Box 23" hidden="1">
          <a:extLst>
            <a:ext uri="{63B3BB69-23CF-44E3-9099-C40C66FF867C}">
              <a14:compatExt xmlns:a14="http://schemas.microsoft.com/office/drawing/2010/main"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38100</xdr:rowOff>
    </xdr:to>
    <xdr:sp macro="" textlink="">
      <xdr:nvSpPr>
        <xdr:cNvPr id="55320" name="Group Box 24" hidden="1">
          <a:extLst>
            <a:ext uri="{63B3BB69-23CF-44E3-9099-C40C66FF867C}">
              <a14:compatExt xmlns:a14="http://schemas.microsoft.com/office/drawing/2010/main"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55321" name="Group Box 25" hidden="1">
          <a:extLst>
            <a:ext uri="{63B3BB69-23CF-44E3-9099-C40C66FF867C}">
              <a14:compatExt xmlns:a14="http://schemas.microsoft.com/office/drawing/2010/main"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123825</xdr:rowOff>
    </xdr:to>
    <xdr:sp macro="" textlink="">
      <xdr:nvSpPr>
        <xdr:cNvPr id="55322" name="Group Box 26" hidden="1">
          <a:extLst>
            <a:ext uri="{63B3BB69-23CF-44E3-9099-C40C66FF867C}">
              <a14:compatExt xmlns:a14="http://schemas.microsoft.com/office/drawing/2010/main"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55323" name="Group Box 27" hidden="1">
          <a:extLst>
            <a:ext uri="{63B3BB69-23CF-44E3-9099-C40C66FF867C}">
              <a14:compatExt xmlns:a14="http://schemas.microsoft.com/office/drawing/2010/main"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55324" name="Group Box 28" hidden="1">
          <a:extLst>
            <a:ext uri="{63B3BB69-23CF-44E3-9099-C40C66FF867C}">
              <a14:compatExt xmlns:a14="http://schemas.microsoft.com/office/drawing/2010/main"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55325" name="Group Box 29" hidden="1">
          <a:extLst>
            <a:ext uri="{63B3BB69-23CF-44E3-9099-C40C66FF867C}">
              <a14:compatExt xmlns:a14="http://schemas.microsoft.com/office/drawing/2010/main"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799" y="8239850"/>
          <a:ext cx="220577" cy="694590"/>
          <a:chOff x="5767586" y="8168737"/>
          <a:chExt cx="217616" cy="792441"/>
        </a:xfrm>
      </xdr:grpSpPr>
      <xdr:sp macro="" textlink="">
        <xdr:nvSpPr>
          <xdr:cNvPr id="55326" name="Option Button 30" hidden="1">
            <a:extLst>
              <a:ext uri="{63B3BB69-23CF-44E3-9099-C40C66FF867C}">
                <a14:compatExt xmlns:a14="http://schemas.microsoft.com/office/drawing/2010/main" spid="_x0000_s55326"/>
              </a:ext>
              <a:ext uri="{FF2B5EF4-FFF2-40B4-BE49-F238E27FC236}">
                <a16:creationId xmlns:a16="http://schemas.microsoft.com/office/drawing/2014/main" id="{00000000-0008-0000-0600-00001ED80000}"/>
              </a:ext>
            </a:extLst>
          </xdr:cNvPr>
          <xdr:cNvSpPr/>
        </xdr:nvSpPr>
        <xdr:spPr bwMode="auto">
          <a:xfrm>
            <a:off x="5768129" y="8168737"/>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xmlns:a14="http://schemas.microsoft.com/office/drawing/2010/main" spid="_x0000_s55327"/>
              </a:ext>
              <a:ext uri="{FF2B5EF4-FFF2-40B4-BE49-F238E27FC236}">
                <a16:creationId xmlns:a16="http://schemas.microsoft.com/office/drawing/2014/main" id="{00000000-0008-0000-0600-00001FD80000}"/>
              </a:ext>
            </a:extLst>
          </xdr:cNvPr>
          <xdr:cNvSpPr/>
        </xdr:nvSpPr>
        <xdr:spPr bwMode="auto">
          <a:xfrm>
            <a:off x="5767586" y="8723052"/>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macro="" textlink="">
        <xdr:nvSpPr>
          <xdr:cNvPr id="55328" name="Option Button 32" hidden="1">
            <a:extLst>
              <a:ext uri="{63B3BB69-23CF-44E3-9099-C40C66FF867C}">
                <a14:compatExt xmlns:a14="http://schemas.microsoft.com/office/drawing/2010/main"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xmlns:a14="http://schemas.microsoft.com/office/drawing/2010/main"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0"/>
          <a:ext cx="304800" cy="714375"/>
          <a:chOff x="57631" y="54838"/>
          <a:chExt cx="3018" cy="7876"/>
        </a:xfrm>
      </xdr:grpSpPr>
      <xdr:sp macro="" textlink="">
        <xdr:nvSpPr>
          <xdr:cNvPr id="55330" name="Option Button 34" hidden="1">
            <a:extLst>
              <a:ext uri="{63B3BB69-23CF-44E3-9099-C40C66FF867C}">
                <a14:compatExt xmlns:a14="http://schemas.microsoft.com/office/drawing/2010/main"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xmlns:a14="http://schemas.microsoft.com/office/drawing/2010/main"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xmlns:a14="http://schemas.microsoft.com/office/drawing/2010/main"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601"/>
          <a:ext cx="232948" cy="707094"/>
          <a:chOff x="45321" y="72871"/>
          <a:chExt cx="2304" cy="6586"/>
        </a:xfrm>
      </xdr:grpSpPr>
      <xdr:sp macro="" textlink="">
        <xdr:nvSpPr>
          <xdr:cNvPr id="55333" name="Option Button 37" hidden="1">
            <a:extLst>
              <a:ext uri="{63B3BB69-23CF-44E3-9099-C40C66FF867C}">
                <a14:compatExt xmlns:a14="http://schemas.microsoft.com/office/drawing/2010/main"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xmlns:a14="http://schemas.microsoft.com/office/drawing/2010/main"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6" y="8232477"/>
          <a:ext cx="200248" cy="744722"/>
          <a:chOff x="4538991" y="8166027"/>
          <a:chExt cx="208649" cy="749790"/>
        </a:xfrm>
      </xdr:grpSpPr>
      <xdr:sp macro="" textlink="">
        <xdr:nvSpPr>
          <xdr:cNvPr id="55335" name="Option Button 39" hidden="1">
            <a:extLst>
              <a:ext uri="{63B3BB69-23CF-44E3-9099-C40C66FF867C}">
                <a14:compatExt xmlns:a14="http://schemas.microsoft.com/office/drawing/2010/main" spid="_x0000_s55335"/>
              </a:ext>
              <a:ext uri="{FF2B5EF4-FFF2-40B4-BE49-F238E27FC236}">
                <a16:creationId xmlns:a16="http://schemas.microsoft.com/office/drawing/2014/main" id="{00000000-0008-0000-0600-000027D80000}"/>
              </a:ext>
            </a:extLst>
          </xdr:cNvPr>
          <xdr:cNvSpPr/>
        </xdr:nvSpPr>
        <xdr:spPr bwMode="auto">
          <a:xfrm>
            <a:off x="4540531" y="8166027"/>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xmlns:a14="http://schemas.microsoft.com/office/drawing/2010/main" spid="_x0000_s55336"/>
              </a:ext>
              <a:ext uri="{FF2B5EF4-FFF2-40B4-BE49-F238E27FC236}">
                <a16:creationId xmlns:a16="http://schemas.microsoft.com/office/drawing/2014/main" id="{00000000-0008-0000-0600-000028D80000}"/>
              </a:ext>
            </a:extLst>
          </xdr:cNvPr>
          <xdr:cNvSpPr/>
        </xdr:nvSpPr>
        <xdr:spPr bwMode="auto">
          <a:xfrm>
            <a:off x="4538991" y="8640702"/>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55337" name="Group Box 41" hidden="1">
          <a:extLst>
            <a:ext uri="{63B3BB69-23CF-44E3-9099-C40C66FF867C}">
              <a14:compatExt xmlns:a14="http://schemas.microsoft.com/office/drawing/2010/main"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0"/>
          <a:ext cx="304802" cy="710980"/>
          <a:chOff x="5809589" y="7290616"/>
          <a:chExt cx="301595" cy="707491"/>
        </a:xfrm>
      </xdr:grpSpPr>
      <xdr:sp macro="" textlink="">
        <xdr:nvSpPr>
          <xdr:cNvPr id="55338" name="Option Button 42" hidden="1">
            <a:extLst>
              <a:ext uri="{63B3BB69-23CF-44E3-9099-C40C66FF867C}">
                <a14:compatExt xmlns:a14="http://schemas.microsoft.com/office/drawing/2010/main" spid="_x0000_s55338"/>
              </a:ext>
              <a:ext uri="{FF2B5EF4-FFF2-40B4-BE49-F238E27FC236}">
                <a16:creationId xmlns:a16="http://schemas.microsoft.com/office/drawing/2014/main" id="{00000000-0008-0000-0600-00002AD80000}"/>
              </a:ext>
            </a:extLst>
          </xdr:cNvPr>
          <xdr:cNvSpPr/>
        </xdr:nvSpPr>
        <xdr:spPr bwMode="auto">
          <a:xfrm>
            <a:off x="5809589" y="7290616"/>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xmlns:a14="http://schemas.microsoft.com/office/drawing/2010/main" spid="_x0000_s55339"/>
              </a:ext>
              <a:ext uri="{FF2B5EF4-FFF2-40B4-BE49-F238E27FC236}">
                <a16:creationId xmlns:a16="http://schemas.microsoft.com/office/drawing/2014/main" id="{00000000-0008-0000-0600-00002BD80000}"/>
              </a:ext>
            </a:extLst>
          </xdr:cNvPr>
          <xdr:cNvSpPr/>
        </xdr:nvSpPr>
        <xdr:spPr bwMode="auto">
          <a:xfrm>
            <a:off x="5809590" y="7752532"/>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50"/>
          <a:ext cx="304800" cy="685800"/>
          <a:chOff x="57686" y="45007"/>
          <a:chExt cx="3018" cy="8207"/>
        </a:xfrm>
      </xdr:grpSpPr>
      <xdr:sp macro="" textlink="">
        <xdr:nvSpPr>
          <xdr:cNvPr id="55340" name="Option Button 44" hidden="1">
            <a:extLst>
              <a:ext uri="{63B3BB69-23CF-44E3-9099-C40C66FF867C}">
                <a14:compatExt xmlns:a14="http://schemas.microsoft.com/office/drawing/2010/main"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xmlns:a14="http://schemas.microsoft.com/office/drawing/2010/main"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xmlns:a14="http://schemas.microsoft.com/office/drawing/2010/main"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5"/>
          <a:ext cx="304800" cy="685800"/>
          <a:chOff x="57631" y="54838"/>
          <a:chExt cx="3018" cy="7963"/>
        </a:xfrm>
      </xdr:grpSpPr>
      <xdr:sp macro="" textlink="">
        <xdr:nvSpPr>
          <xdr:cNvPr id="55343" name="Option Button 47" hidden="1">
            <a:extLst>
              <a:ext uri="{63B3BB69-23CF-44E3-9099-C40C66FF867C}">
                <a14:compatExt xmlns:a14="http://schemas.microsoft.com/office/drawing/2010/main"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xmlns:a14="http://schemas.microsoft.com/office/drawing/2010/main"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xmlns:a14="http://schemas.microsoft.com/office/drawing/2010/main"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60" name="Option Button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61" name="Option Button 2" hidden="1">
              <a:extLst>
                <a:ext uri="{63B3BB69-23CF-44E3-9099-C40C66FF867C}">
                  <a14:compatExt spid="_x0000_s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62" name="Option Button 3" hidden="1">
              <a:extLst>
                <a:ext uri="{63B3BB69-23CF-44E3-9099-C40C66FF867C}">
                  <a14:compatExt spid="_x0000_s5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63" name="Option Button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5296" name="Option Button 5" hidden="1">
              <a:extLst>
                <a:ext uri="{63B3BB69-23CF-44E3-9099-C40C66FF867C}">
                  <a14:compatExt spid="_x0000_s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55346" name="Option Button 6" hidden="1">
              <a:extLst>
                <a:ext uri="{63B3BB69-23CF-44E3-9099-C40C66FF867C}">
                  <a14:compatExt spid="_x0000_s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5347" name="Option Button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5348" name="Option Button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5349" name="Option Button 9" hidden="1">
              <a:extLst>
                <a:ext uri="{63B3BB69-23CF-44E3-9099-C40C66FF867C}">
                  <a14:compatExt spid="_x0000_s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5350" name="Option Button 10" hidden="1">
              <a:extLst>
                <a:ext uri="{63B3BB69-23CF-44E3-9099-C40C66FF867C}">
                  <a14:compatExt spid="_x0000_s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55351" name="Option Button 11" hidden="1">
              <a:extLst>
                <a:ext uri="{63B3BB69-23CF-44E3-9099-C40C66FF867C}">
                  <a14:compatExt spid="_x0000_s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55352" name="Option Button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5353" name="Group Box 13" hidden="1">
              <a:extLst>
                <a:ext uri="{63B3BB69-23CF-44E3-9099-C40C66FF867C}">
                  <a14:compatExt spid="_x0000_s553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5354" name="Group Box 14" hidden="1">
              <a:extLst>
                <a:ext uri="{63B3BB69-23CF-44E3-9099-C40C66FF867C}">
                  <a14:compatExt spid="_x0000_s553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5355" name="Group Box 15" hidden="1">
              <a:extLst>
                <a:ext uri="{63B3BB69-23CF-44E3-9099-C40C66FF867C}">
                  <a14:compatExt spid="_x0000_s553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5356" name="Group Box 16" hidden="1">
              <a:extLst>
                <a:ext uri="{63B3BB69-23CF-44E3-9099-C40C66FF867C}">
                  <a14:compatExt spid="_x0000_s553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28575</xdr:rowOff>
        </xdr:to>
        <xdr:sp macro="" textlink="">
          <xdr:nvSpPr>
            <xdr:cNvPr id="55357" name="Option Button 17" hidden="1">
              <a:extLst>
                <a:ext uri="{63B3BB69-23CF-44E3-9099-C40C66FF867C}">
                  <a14:compatExt spid="_x0000_s5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57150</xdr:rowOff>
        </xdr:from>
        <xdr:to>
          <xdr:col>29</xdr:col>
          <xdr:colOff>114300</xdr:colOff>
          <xdr:row>32</xdr:row>
          <xdr:rowOff>257175</xdr:rowOff>
        </xdr:to>
        <xdr:sp macro="" textlink="">
          <xdr:nvSpPr>
            <xdr:cNvPr id="55358" name="Option Button 18" hidden="1">
              <a:extLst>
                <a:ext uri="{63B3BB69-23CF-44E3-9099-C40C66FF867C}">
                  <a14:compatExt spid="_x0000_s5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47625</xdr:rowOff>
        </xdr:from>
        <xdr:to>
          <xdr:col>29</xdr:col>
          <xdr:colOff>114300</xdr:colOff>
          <xdr:row>34</xdr:row>
          <xdr:rowOff>0</xdr:rowOff>
        </xdr:to>
        <xdr:sp macro="" textlink="">
          <xdr:nvSpPr>
            <xdr:cNvPr id="55359" name="Option Button 19" hidden="1">
              <a:extLst>
                <a:ext uri="{63B3BB69-23CF-44E3-9099-C40C66FF867C}">
                  <a14:compatExt spid="_x0000_s5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5360" name="Group Box 20" hidden="1">
              <a:extLst>
                <a:ext uri="{63B3BB69-23CF-44E3-9099-C40C66FF867C}">
                  <a14:compatExt spid="_x0000_s553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5361" name="Group Box 21" hidden="1">
              <a:extLst>
                <a:ext uri="{63B3BB69-23CF-44E3-9099-C40C66FF867C}">
                  <a14:compatExt spid="_x0000_s553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5362" name="Group Box 22" hidden="1">
              <a:extLst>
                <a:ext uri="{63B3BB69-23CF-44E3-9099-C40C66FF867C}">
                  <a14:compatExt spid="_x0000_s553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5363" name="Group Box 23" hidden="1">
              <a:extLst>
                <a:ext uri="{63B3BB69-23CF-44E3-9099-C40C66FF867C}">
                  <a14:compatExt spid="_x0000_s553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5364" name="Group Box 24" hidden="1">
              <a:extLst>
                <a:ext uri="{63B3BB69-23CF-44E3-9099-C40C66FF867C}">
                  <a14:compatExt spid="_x0000_s55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5365" name="Group Box 25" hidden="1">
              <a:extLst>
                <a:ext uri="{63B3BB69-23CF-44E3-9099-C40C66FF867C}">
                  <a14:compatExt spid="_x0000_s55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5366" name="Group Box 26" hidden="1">
              <a:extLst>
                <a:ext uri="{63B3BB69-23CF-44E3-9099-C40C66FF867C}">
                  <a14:compatExt spid="_x0000_s55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5367" name="Group Box 27" hidden="1">
              <a:extLst>
                <a:ext uri="{63B3BB69-23CF-44E3-9099-C40C66FF867C}">
                  <a14:compatExt spid="_x0000_s55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5368" name="Group Box 28" hidden="1">
              <a:extLst>
                <a:ext uri="{63B3BB69-23CF-44E3-9099-C40C66FF867C}">
                  <a14:compatExt spid="_x0000_s553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5369" name="Group Box 29" hidden="1">
              <a:extLst>
                <a:ext uri="{63B3BB69-23CF-44E3-9099-C40C66FF867C}">
                  <a14:compatExt spid="_x0000_s553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55370" name="Option Button 30" hidden="1">
              <a:extLst>
                <a:ext uri="{63B3BB69-23CF-44E3-9099-C40C66FF867C}">
                  <a14:compatExt spid="_x0000_s5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55371" name="Option Button 31" hidden="1">
              <a:extLst>
                <a:ext uri="{63B3BB69-23CF-44E3-9099-C40C66FF867C}">
                  <a14:compatExt spid="_x0000_s5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55372" name="Option Button 32" hidden="1">
              <a:extLst>
                <a:ext uri="{63B3BB69-23CF-44E3-9099-C40C66FF867C}">
                  <a14:compatExt spid="_x0000_s5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55373" name="Option Button 33" hidden="1">
              <a:extLst>
                <a:ext uri="{63B3BB69-23CF-44E3-9099-C40C66FF867C}">
                  <a14:compatExt spid="_x0000_s5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55374" name="Option Button 34" hidden="1">
              <a:extLst>
                <a:ext uri="{63B3BB69-23CF-44E3-9099-C40C66FF867C}">
                  <a14:compatExt spid="_x0000_s5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55375" name="Option Button 35" hidden="1">
              <a:extLst>
                <a:ext uri="{63B3BB69-23CF-44E3-9099-C40C66FF867C}">
                  <a14:compatExt spid="_x0000_s5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55376" name="Option Button 36" hidden="1">
              <a:extLst>
                <a:ext uri="{63B3BB69-23CF-44E3-9099-C40C66FF867C}">
                  <a14:compatExt spid="_x0000_s5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55377" name="Option Button 37" hidden="1">
              <a:extLst>
                <a:ext uri="{63B3BB69-23CF-44E3-9099-C40C66FF867C}">
                  <a14:compatExt spid="_x0000_s5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55378" name="Option Button 38" hidden="1">
              <a:extLst>
                <a:ext uri="{63B3BB69-23CF-44E3-9099-C40C66FF867C}">
                  <a14:compatExt spid="_x0000_s5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55379" name="Option Button 39" hidden="1">
              <a:extLst>
                <a:ext uri="{63B3BB69-23CF-44E3-9099-C40C66FF867C}">
                  <a14:compatExt spid="_x0000_s5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55380" name="Option Button 40" hidden="1">
              <a:extLst>
                <a:ext uri="{63B3BB69-23CF-44E3-9099-C40C66FF867C}">
                  <a14:compatExt spid="_x0000_s5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5381" name="Group Box 41" hidden="1">
              <a:extLst>
                <a:ext uri="{63B3BB69-23CF-44E3-9099-C40C66FF867C}">
                  <a14:compatExt spid="_x0000_s553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55382" name="Option Button 42" hidden="1">
              <a:extLst>
                <a:ext uri="{63B3BB69-23CF-44E3-9099-C40C66FF867C}">
                  <a14:compatExt spid="_x0000_s55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55383" name="Option Button 43" hidden="1">
              <a:extLst>
                <a:ext uri="{63B3BB69-23CF-44E3-9099-C40C66FF867C}">
                  <a14:compatExt spid="_x0000_s5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228600</xdr:rowOff>
        </xdr:to>
        <xdr:sp macro="" textlink="">
          <xdr:nvSpPr>
            <xdr:cNvPr id="55384" name="Option Button 44" hidden="1">
              <a:extLst>
                <a:ext uri="{63B3BB69-23CF-44E3-9099-C40C66FF867C}">
                  <a14:compatExt spid="_x0000_s5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228600</xdr:rowOff>
        </xdr:to>
        <xdr:sp macro="" textlink="">
          <xdr:nvSpPr>
            <xdr:cNvPr id="55385" name="Option Button 45" hidden="1">
              <a:extLst>
                <a:ext uri="{63B3BB69-23CF-44E3-9099-C40C66FF867C}">
                  <a14:compatExt spid="_x0000_s5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55386" name="Option Button 46" hidden="1">
              <a:extLst>
                <a:ext uri="{63B3BB69-23CF-44E3-9099-C40C66FF867C}">
                  <a14:compatExt spid="_x0000_s5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19050</xdr:rowOff>
        </xdr:to>
        <xdr:sp macro="" textlink="">
          <xdr:nvSpPr>
            <xdr:cNvPr id="55387" name="Option Button 47" hidden="1">
              <a:extLst>
                <a:ext uri="{63B3BB69-23CF-44E3-9099-C40C66FF867C}">
                  <a14:compatExt spid="_x0000_s5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57150</xdr:rowOff>
        </xdr:from>
        <xdr:to>
          <xdr:col>37</xdr:col>
          <xdr:colOff>114300</xdr:colOff>
          <xdr:row>32</xdr:row>
          <xdr:rowOff>238125</xdr:rowOff>
        </xdr:to>
        <xdr:sp macro="" textlink="">
          <xdr:nvSpPr>
            <xdr:cNvPr id="55388" name="Option Button 48" hidden="1">
              <a:extLst>
                <a:ext uri="{63B3BB69-23CF-44E3-9099-C40C66FF867C}">
                  <a14:compatExt spid="_x0000_s5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33</xdr:row>
          <xdr:rowOff>9525</xdr:rowOff>
        </xdr:from>
        <xdr:to>
          <xdr:col>37</xdr:col>
          <xdr:colOff>104775</xdr:colOff>
          <xdr:row>34</xdr:row>
          <xdr:rowOff>0</xdr:rowOff>
        </xdr:to>
        <xdr:sp macro="" textlink="">
          <xdr:nvSpPr>
            <xdr:cNvPr id="55389" name="Option Button 49" hidden="1">
              <a:extLst>
                <a:ext uri="{63B3BB69-23CF-44E3-9099-C40C66FF867C}">
                  <a14:compatExt spid="_x0000_s5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5"/>
          <a:ext cx="304800" cy="400050"/>
          <a:chOff x="4501773" y="3772527"/>
          <a:chExt cx="303832" cy="486924"/>
        </a:xfrm>
      </xdr:grpSpPr>
      <xdr:sp macro="" textlink="">
        <xdr:nvSpPr>
          <xdr:cNvPr id="56321" name="Option Button 1" hidden="1">
            <a:extLst>
              <a:ext uri="{63B3BB69-23CF-44E3-9099-C40C66FF867C}">
                <a14:compatExt xmlns:a14="http://schemas.microsoft.com/office/drawing/2010/main" spid="_x0000_s56321"/>
              </a:ext>
              <a:ext uri="{FF2B5EF4-FFF2-40B4-BE49-F238E27FC236}">
                <a16:creationId xmlns:a16="http://schemas.microsoft.com/office/drawing/2014/main" id="{00000000-0008-0000-0700-000001DC0000}"/>
              </a:ext>
            </a:extLst>
          </xdr:cNvPr>
          <xdr:cNvSpPr/>
        </xdr:nvSpPr>
        <xdr:spPr bwMode="auto">
          <a:xfrm>
            <a:off x="4501773" y="3772527"/>
            <a:ext cx="303832" cy="248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xmlns:a14="http://schemas.microsoft.com/office/drawing/2010/main" spid="_x0000_s56322"/>
              </a:ext>
              <a:ext uri="{FF2B5EF4-FFF2-40B4-BE49-F238E27FC236}">
                <a16:creationId xmlns:a16="http://schemas.microsoft.com/office/drawing/2014/main" id="{00000000-0008-0000-0700-000002DC0000}"/>
              </a:ext>
            </a:extLst>
          </xdr:cNvPr>
          <xdr:cNvSpPr/>
        </xdr:nvSpPr>
        <xdr:spPr bwMode="auto">
          <a:xfrm>
            <a:off x="4501773" y="4021328"/>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5"/>
          <a:ext cx="304800" cy="714375"/>
          <a:chOff x="4479758" y="4496251"/>
          <a:chExt cx="301792" cy="780111"/>
        </a:xfrm>
      </xdr:grpSpPr>
      <xdr:sp macro="" textlink="">
        <xdr:nvSpPr>
          <xdr:cNvPr id="56323" name="Option Button 3" hidden="1">
            <a:extLst>
              <a:ext uri="{63B3BB69-23CF-44E3-9099-C40C66FF867C}">
                <a14:compatExt xmlns:a14="http://schemas.microsoft.com/office/drawing/2010/main" spid="_x0000_s56323"/>
              </a:ext>
              <a:ext uri="{FF2B5EF4-FFF2-40B4-BE49-F238E27FC236}">
                <a16:creationId xmlns:a16="http://schemas.microsoft.com/office/drawing/2014/main" id="{00000000-0008-0000-0700-000003DC0000}"/>
              </a:ext>
            </a:extLst>
          </xdr:cNvPr>
          <xdr:cNvSpPr/>
        </xdr:nvSpPr>
        <xdr:spPr bwMode="auto">
          <a:xfrm>
            <a:off x="4479758" y="4496251"/>
            <a:ext cx="301792" cy="23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xmlns:a14="http://schemas.microsoft.com/office/drawing/2010/main"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xmlns:a14="http://schemas.microsoft.com/office/drawing/2010/main" spid="_x0000_s56325"/>
              </a:ext>
              <a:ext uri="{FF2B5EF4-FFF2-40B4-BE49-F238E27FC236}">
                <a16:creationId xmlns:a16="http://schemas.microsoft.com/office/drawing/2014/main" id="{00000000-0008-0000-0700-000005DC0000}"/>
              </a:ext>
            </a:extLst>
          </xdr:cNvPr>
          <xdr:cNvSpPr/>
        </xdr:nvSpPr>
        <xdr:spPr bwMode="auto">
          <a:xfrm>
            <a:off x="4479758" y="5028209"/>
            <a:ext cx="301792" cy="2481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8"/>
          <a:ext cx="304800" cy="698090"/>
          <a:chOff x="4549825" y="5456623"/>
          <a:chExt cx="308371" cy="762858"/>
        </a:xfrm>
      </xdr:grpSpPr>
      <xdr:sp macro="" textlink="">
        <xdr:nvSpPr>
          <xdr:cNvPr id="56326" name="Option Button 6" hidden="1">
            <a:extLst>
              <a:ext uri="{63B3BB69-23CF-44E3-9099-C40C66FF867C}">
                <a14:compatExt xmlns:a14="http://schemas.microsoft.com/office/drawing/2010/main" spid="_x0000_s56326"/>
              </a:ext>
              <a:ext uri="{FF2B5EF4-FFF2-40B4-BE49-F238E27FC236}">
                <a16:creationId xmlns:a16="http://schemas.microsoft.com/office/drawing/2014/main" id="{00000000-0008-0000-0700-000006DC0000}"/>
              </a:ext>
            </a:extLst>
          </xdr:cNvPr>
          <xdr:cNvSpPr/>
        </xdr:nvSpPr>
        <xdr:spPr bwMode="auto">
          <a:xfrm>
            <a:off x="4549825" y="5456623"/>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xmlns:a14="http://schemas.microsoft.com/office/drawing/2010/main" spid="_x0000_s56327"/>
              </a:ext>
              <a:ext uri="{FF2B5EF4-FFF2-40B4-BE49-F238E27FC236}">
                <a16:creationId xmlns:a16="http://schemas.microsoft.com/office/drawing/2014/main" id="{00000000-0008-0000-0700-000007DC00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xmlns:a14="http://schemas.microsoft.com/office/drawing/2010/main" spid="_x0000_s56328"/>
              </a:ext>
              <a:ext uri="{FF2B5EF4-FFF2-40B4-BE49-F238E27FC236}">
                <a16:creationId xmlns:a16="http://schemas.microsoft.com/office/drawing/2014/main" id="{00000000-0008-0000-0700-000008DC0000}"/>
              </a:ext>
            </a:extLst>
          </xdr:cNvPr>
          <xdr:cNvSpPr/>
        </xdr:nvSpPr>
        <xdr:spPr bwMode="auto">
          <a:xfrm>
            <a:off x="4549825" y="6000409"/>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56329" name="Option Button 9" hidden="1">
          <a:extLst>
            <a:ext uri="{63B3BB69-23CF-44E3-9099-C40C66FF867C}">
              <a14:compatExt xmlns:a14="http://schemas.microsoft.com/office/drawing/2010/main"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56330" name="Option Button 10" hidden="1">
          <a:extLst>
            <a:ext uri="{63B3BB69-23CF-44E3-9099-C40C66FF867C}">
              <a14:compatExt xmlns:a14="http://schemas.microsoft.com/office/drawing/2010/main"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57"/>
          <a:ext cx="304800" cy="371475"/>
          <a:chOff x="5763126" y="8931915"/>
          <a:chExt cx="301792" cy="494787"/>
        </a:xfrm>
      </xdr:grpSpPr>
      <xdr:sp macro="" textlink="">
        <xdr:nvSpPr>
          <xdr:cNvPr id="56331" name="Option Button 11" hidden="1">
            <a:extLst>
              <a:ext uri="{63B3BB69-23CF-44E3-9099-C40C66FF867C}">
                <a14:compatExt xmlns:a14="http://schemas.microsoft.com/office/drawing/2010/main" spid="_x0000_s56331"/>
              </a:ext>
              <a:ext uri="{FF2B5EF4-FFF2-40B4-BE49-F238E27FC236}">
                <a16:creationId xmlns:a16="http://schemas.microsoft.com/office/drawing/2014/main" id="{00000000-0008-0000-0700-00000BDC0000}"/>
              </a:ext>
            </a:extLst>
          </xdr:cNvPr>
          <xdr:cNvSpPr/>
        </xdr:nvSpPr>
        <xdr:spPr bwMode="auto">
          <a:xfrm>
            <a:off x="5763126" y="8931915"/>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xmlns:a14="http://schemas.microsoft.com/office/drawing/2010/main" spid="_x0000_s56332"/>
              </a:ext>
              <a:ext uri="{FF2B5EF4-FFF2-40B4-BE49-F238E27FC236}">
                <a16:creationId xmlns:a16="http://schemas.microsoft.com/office/drawing/2014/main" id="{00000000-0008-0000-0700-00000CDC00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56333" name="Group Box 13" hidden="1">
          <a:extLst>
            <a:ext uri="{63B3BB69-23CF-44E3-9099-C40C66FF867C}">
              <a14:compatExt xmlns:a14="http://schemas.microsoft.com/office/drawing/2010/main"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56334" name="Group Box 14" hidden="1">
          <a:extLst>
            <a:ext uri="{63B3BB69-23CF-44E3-9099-C40C66FF867C}">
              <a14:compatExt xmlns:a14="http://schemas.microsoft.com/office/drawing/2010/main"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56335" name="Group Box 15" hidden="1">
          <a:extLst>
            <a:ext uri="{63B3BB69-23CF-44E3-9099-C40C66FF867C}">
              <a14:compatExt xmlns:a14="http://schemas.microsoft.com/office/drawing/2010/main"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47625</xdr:rowOff>
    </xdr:to>
    <xdr:sp macro="" textlink="">
      <xdr:nvSpPr>
        <xdr:cNvPr id="56336" name="Group Box 16" hidden="1">
          <a:extLst>
            <a:ext uri="{63B3BB69-23CF-44E3-9099-C40C66FF867C}">
              <a14:compatExt xmlns:a14="http://schemas.microsoft.com/office/drawing/2010/main"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1"/>
          <a:chExt cx="308371" cy="779281"/>
        </a:xfrm>
      </xdr:grpSpPr>
      <xdr:sp macro="" textlink="">
        <xdr:nvSpPr>
          <xdr:cNvPr id="56337" name="Option Button 17" hidden="1">
            <a:extLst>
              <a:ext uri="{63B3BB69-23CF-44E3-9099-C40C66FF867C}">
                <a14:compatExt xmlns:a14="http://schemas.microsoft.com/office/drawing/2010/main" spid="_x0000_s56337"/>
              </a:ext>
              <a:ext uri="{FF2B5EF4-FFF2-40B4-BE49-F238E27FC236}">
                <a16:creationId xmlns:a16="http://schemas.microsoft.com/office/drawing/2014/main" id="{00000000-0008-0000-0700-000011DC0000}"/>
              </a:ext>
            </a:extLst>
          </xdr:cNvPr>
          <xdr:cNvSpPr/>
        </xdr:nvSpPr>
        <xdr:spPr bwMode="auto">
          <a:xfrm>
            <a:off x="4549825" y="6438941"/>
            <a:ext cx="308371"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xmlns:a14="http://schemas.microsoft.com/office/drawing/2010/main"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xmlns:a14="http://schemas.microsoft.com/office/drawing/2010/main" spid="_x0000_s56339"/>
              </a:ext>
              <a:ext uri="{FF2B5EF4-FFF2-40B4-BE49-F238E27FC236}">
                <a16:creationId xmlns:a16="http://schemas.microsoft.com/office/drawing/2014/main" id="{00000000-0008-0000-0700-000013DC0000}"/>
              </a:ext>
            </a:extLst>
          </xdr:cNvPr>
          <xdr:cNvSpPr/>
        </xdr:nvSpPr>
        <xdr:spPr bwMode="auto">
          <a:xfrm>
            <a:off x="4549825" y="6999145"/>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xmlns:a14="http://schemas.microsoft.com/office/drawing/2010/main"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46</xdr:row>
      <xdr:rowOff>19050</xdr:rowOff>
    </xdr:to>
    <xdr:sp macro="" textlink="">
      <xdr:nvSpPr>
        <xdr:cNvPr id="56341" name="Group Box 21" hidden="1">
          <a:extLst>
            <a:ext uri="{63B3BB69-23CF-44E3-9099-C40C66FF867C}">
              <a14:compatExt xmlns:a14="http://schemas.microsoft.com/office/drawing/2010/main"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56342" name="Group Box 22" hidden="1">
          <a:extLst>
            <a:ext uri="{63B3BB69-23CF-44E3-9099-C40C66FF867C}">
              <a14:compatExt xmlns:a14="http://schemas.microsoft.com/office/drawing/2010/main"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9525</xdr:rowOff>
    </xdr:to>
    <xdr:sp macro="" textlink="">
      <xdr:nvSpPr>
        <xdr:cNvPr id="56343" name="Group Box 23" hidden="1">
          <a:extLst>
            <a:ext uri="{63B3BB69-23CF-44E3-9099-C40C66FF867C}">
              <a14:compatExt xmlns:a14="http://schemas.microsoft.com/office/drawing/2010/main"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38100</xdr:rowOff>
    </xdr:to>
    <xdr:sp macro="" textlink="">
      <xdr:nvSpPr>
        <xdr:cNvPr id="56344" name="Group Box 24" hidden="1">
          <a:extLst>
            <a:ext uri="{63B3BB69-23CF-44E3-9099-C40C66FF867C}">
              <a14:compatExt xmlns:a14="http://schemas.microsoft.com/office/drawing/2010/main"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56345" name="Group Box 25" hidden="1">
          <a:extLst>
            <a:ext uri="{63B3BB69-23CF-44E3-9099-C40C66FF867C}">
              <a14:compatExt xmlns:a14="http://schemas.microsoft.com/office/drawing/2010/main"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123825</xdr:rowOff>
    </xdr:to>
    <xdr:sp macro="" textlink="">
      <xdr:nvSpPr>
        <xdr:cNvPr id="56346" name="Group Box 26" hidden="1">
          <a:extLst>
            <a:ext uri="{63B3BB69-23CF-44E3-9099-C40C66FF867C}">
              <a14:compatExt xmlns:a14="http://schemas.microsoft.com/office/drawing/2010/main"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56347" name="Group Box 27" hidden="1">
          <a:extLst>
            <a:ext uri="{63B3BB69-23CF-44E3-9099-C40C66FF867C}">
              <a14:compatExt xmlns:a14="http://schemas.microsoft.com/office/drawing/2010/main"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56348" name="Group Box 28" hidden="1">
          <a:extLst>
            <a:ext uri="{63B3BB69-23CF-44E3-9099-C40C66FF867C}">
              <a14:compatExt xmlns:a14="http://schemas.microsoft.com/office/drawing/2010/main"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56349" name="Group Box 29" hidden="1">
          <a:extLst>
            <a:ext uri="{63B3BB69-23CF-44E3-9099-C40C66FF867C}">
              <a14:compatExt xmlns:a14="http://schemas.microsoft.com/office/drawing/2010/main"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799" y="8239850"/>
          <a:ext cx="220577" cy="694590"/>
          <a:chOff x="5767586" y="8168737"/>
          <a:chExt cx="217616" cy="792441"/>
        </a:xfrm>
      </xdr:grpSpPr>
      <xdr:sp macro="" textlink="">
        <xdr:nvSpPr>
          <xdr:cNvPr id="56350" name="Option Button 30" hidden="1">
            <a:extLst>
              <a:ext uri="{63B3BB69-23CF-44E3-9099-C40C66FF867C}">
                <a14:compatExt xmlns:a14="http://schemas.microsoft.com/office/drawing/2010/main" spid="_x0000_s56350"/>
              </a:ext>
              <a:ext uri="{FF2B5EF4-FFF2-40B4-BE49-F238E27FC236}">
                <a16:creationId xmlns:a16="http://schemas.microsoft.com/office/drawing/2014/main" id="{00000000-0008-0000-0700-00001EDC0000}"/>
              </a:ext>
            </a:extLst>
          </xdr:cNvPr>
          <xdr:cNvSpPr/>
        </xdr:nvSpPr>
        <xdr:spPr bwMode="auto">
          <a:xfrm>
            <a:off x="5768129" y="8168737"/>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xmlns:a14="http://schemas.microsoft.com/office/drawing/2010/main" spid="_x0000_s56351"/>
              </a:ext>
              <a:ext uri="{FF2B5EF4-FFF2-40B4-BE49-F238E27FC236}">
                <a16:creationId xmlns:a16="http://schemas.microsoft.com/office/drawing/2014/main" id="{00000000-0008-0000-0700-00001FDC0000}"/>
              </a:ext>
            </a:extLst>
          </xdr:cNvPr>
          <xdr:cNvSpPr/>
        </xdr:nvSpPr>
        <xdr:spPr bwMode="auto">
          <a:xfrm>
            <a:off x="5767586" y="8723052"/>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macro="" textlink="">
        <xdr:nvSpPr>
          <xdr:cNvPr id="56352" name="Option Button 32" hidden="1">
            <a:extLst>
              <a:ext uri="{63B3BB69-23CF-44E3-9099-C40C66FF867C}">
                <a14:compatExt xmlns:a14="http://schemas.microsoft.com/office/drawing/2010/main"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xmlns:a14="http://schemas.microsoft.com/office/drawing/2010/main"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0"/>
          <a:ext cx="304800" cy="714375"/>
          <a:chOff x="57631" y="54838"/>
          <a:chExt cx="3018" cy="7876"/>
        </a:xfrm>
      </xdr:grpSpPr>
      <xdr:sp macro="" textlink="">
        <xdr:nvSpPr>
          <xdr:cNvPr id="56354" name="Option Button 34" hidden="1">
            <a:extLst>
              <a:ext uri="{63B3BB69-23CF-44E3-9099-C40C66FF867C}">
                <a14:compatExt xmlns:a14="http://schemas.microsoft.com/office/drawing/2010/main"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xmlns:a14="http://schemas.microsoft.com/office/drawing/2010/main"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xmlns:a14="http://schemas.microsoft.com/office/drawing/2010/main"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601"/>
          <a:ext cx="232948" cy="707094"/>
          <a:chOff x="45321" y="72871"/>
          <a:chExt cx="2304" cy="6586"/>
        </a:xfrm>
      </xdr:grpSpPr>
      <xdr:sp macro="" textlink="">
        <xdr:nvSpPr>
          <xdr:cNvPr id="56357" name="Option Button 37" hidden="1">
            <a:extLst>
              <a:ext uri="{63B3BB69-23CF-44E3-9099-C40C66FF867C}">
                <a14:compatExt xmlns:a14="http://schemas.microsoft.com/office/drawing/2010/main"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xmlns:a14="http://schemas.microsoft.com/office/drawing/2010/main"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6" y="8232477"/>
          <a:ext cx="200248" cy="744722"/>
          <a:chOff x="4538991" y="8166027"/>
          <a:chExt cx="208649" cy="749790"/>
        </a:xfrm>
      </xdr:grpSpPr>
      <xdr:sp macro="" textlink="">
        <xdr:nvSpPr>
          <xdr:cNvPr id="56359" name="Option Button 39" hidden="1">
            <a:extLst>
              <a:ext uri="{63B3BB69-23CF-44E3-9099-C40C66FF867C}">
                <a14:compatExt xmlns:a14="http://schemas.microsoft.com/office/drawing/2010/main" spid="_x0000_s56359"/>
              </a:ext>
              <a:ext uri="{FF2B5EF4-FFF2-40B4-BE49-F238E27FC236}">
                <a16:creationId xmlns:a16="http://schemas.microsoft.com/office/drawing/2014/main" id="{00000000-0008-0000-0700-000027DC0000}"/>
              </a:ext>
            </a:extLst>
          </xdr:cNvPr>
          <xdr:cNvSpPr/>
        </xdr:nvSpPr>
        <xdr:spPr bwMode="auto">
          <a:xfrm>
            <a:off x="4540531" y="8166027"/>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xmlns:a14="http://schemas.microsoft.com/office/drawing/2010/main" spid="_x0000_s56360"/>
              </a:ext>
              <a:ext uri="{FF2B5EF4-FFF2-40B4-BE49-F238E27FC236}">
                <a16:creationId xmlns:a16="http://schemas.microsoft.com/office/drawing/2014/main" id="{00000000-0008-0000-0700-000028DC0000}"/>
              </a:ext>
            </a:extLst>
          </xdr:cNvPr>
          <xdr:cNvSpPr/>
        </xdr:nvSpPr>
        <xdr:spPr bwMode="auto">
          <a:xfrm>
            <a:off x="4538991" y="8640702"/>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56361" name="Group Box 41" hidden="1">
          <a:extLst>
            <a:ext uri="{63B3BB69-23CF-44E3-9099-C40C66FF867C}">
              <a14:compatExt xmlns:a14="http://schemas.microsoft.com/office/drawing/2010/main"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0"/>
          <a:ext cx="304802" cy="710980"/>
          <a:chOff x="5809589" y="7290616"/>
          <a:chExt cx="301595" cy="707491"/>
        </a:xfrm>
      </xdr:grpSpPr>
      <xdr:sp macro="" textlink="">
        <xdr:nvSpPr>
          <xdr:cNvPr id="56362" name="Option Button 42" hidden="1">
            <a:extLst>
              <a:ext uri="{63B3BB69-23CF-44E3-9099-C40C66FF867C}">
                <a14:compatExt xmlns:a14="http://schemas.microsoft.com/office/drawing/2010/main" spid="_x0000_s56362"/>
              </a:ext>
              <a:ext uri="{FF2B5EF4-FFF2-40B4-BE49-F238E27FC236}">
                <a16:creationId xmlns:a16="http://schemas.microsoft.com/office/drawing/2014/main" id="{00000000-0008-0000-0700-00002ADC0000}"/>
              </a:ext>
            </a:extLst>
          </xdr:cNvPr>
          <xdr:cNvSpPr/>
        </xdr:nvSpPr>
        <xdr:spPr bwMode="auto">
          <a:xfrm>
            <a:off x="5809589" y="7290616"/>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xmlns:a14="http://schemas.microsoft.com/office/drawing/2010/main" spid="_x0000_s56363"/>
              </a:ext>
              <a:ext uri="{FF2B5EF4-FFF2-40B4-BE49-F238E27FC236}">
                <a16:creationId xmlns:a16="http://schemas.microsoft.com/office/drawing/2014/main" id="{00000000-0008-0000-0700-00002BDC0000}"/>
              </a:ext>
            </a:extLst>
          </xdr:cNvPr>
          <xdr:cNvSpPr/>
        </xdr:nvSpPr>
        <xdr:spPr bwMode="auto">
          <a:xfrm>
            <a:off x="5809590" y="7752532"/>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50"/>
          <a:ext cx="304800" cy="685800"/>
          <a:chOff x="57686" y="45007"/>
          <a:chExt cx="3018" cy="8207"/>
        </a:xfrm>
      </xdr:grpSpPr>
      <xdr:sp macro="" textlink="">
        <xdr:nvSpPr>
          <xdr:cNvPr id="56364" name="Option Button 44" hidden="1">
            <a:extLst>
              <a:ext uri="{63B3BB69-23CF-44E3-9099-C40C66FF867C}">
                <a14:compatExt xmlns:a14="http://schemas.microsoft.com/office/drawing/2010/main"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xmlns:a14="http://schemas.microsoft.com/office/drawing/2010/main"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xmlns:a14="http://schemas.microsoft.com/office/drawing/2010/main"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5"/>
          <a:ext cx="304800" cy="685800"/>
          <a:chOff x="57631" y="54838"/>
          <a:chExt cx="3018" cy="7963"/>
        </a:xfrm>
      </xdr:grpSpPr>
      <xdr:sp macro="" textlink="">
        <xdr:nvSpPr>
          <xdr:cNvPr id="56367" name="Option Button 47" hidden="1">
            <a:extLst>
              <a:ext uri="{63B3BB69-23CF-44E3-9099-C40C66FF867C}">
                <a14:compatExt xmlns:a14="http://schemas.microsoft.com/office/drawing/2010/main"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xmlns:a14="http://schemas.microsoft.com/office/drawing/2010/main"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xmlns:a14="http://schemas.microsoft.com/office/drawing/2010/main"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60" name="Option Button 1" hidden="1">
              <a:extLst>
                <a:ext uri="{63B3BB69-23CF-44E3-9099-C40C66FF867C}">
                  <a14:compatExt spid="_x0000_s5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61" name="Option Button 2" hidden="1">
              <a:extLst>
                <a:ext uri="{63B3BB69-23CF-44E3-9099-C40C66FF867C}">
                  <a14:compatExt spid="_x0000_s5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62" name="Option Button 3" hidden="1">
              <a:extLst>
                <a:ext uri="{63B3BB69-23CF-44E3-9099-C40C66FF867C}">
                  <a14:compatExt spid="_x0000_s5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63" name="Option Button 4" hidden="1">
              <a:extLst>
                <a:ext uri="{63B3BB69-23CF-44E3-9099-C40C66FF867C}">
                  <a14:compatExt spid="_x0000_s5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320" name="Option Button 5" hidden="1">
              <a:extLst>
                <a:ext uri="{63B3BB69-23CF-44E3-9099-C40C66FF867C}">
                  <a14:compatExt spid="_x0000_s5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56370" name="Option Button 6" hidden="1">
              <a:extLst>
                <a:ext uri="{63B3BB69-23CF-44E3-9099-C40C66FF867C}">
                  <a14:compatExt spid="_x0000_s5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6371" name="Option Button 7" hidden="1">
              <a:extLst>
                <a:ext uri="{63B3BB69-23CF-44E3-9099-C40C66FF867C}">
                  <a14:compatExt spid="_x0000_s5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6372" name="Option Button 8" hidden="1">
              <a:extLst>
                <a:ext uri="{63B3BB69-23CF-44E3-9099-C40C66FF867C}">
                  <a14:compatExt spid="_x0000_s5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6373" name="Option Button 9" hidden="1">
              <a:extLst>
                <a:ext uri="{63B3BB69-23CF-44E3-9099-C40C66FF867C}">
                  <a14:compatExt spid="_x0000_s5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6374" name="Option Button 10" hidden="1">
              <a:extLst>
                <a:ext uri="{63B3BB69-23CF-44E3-9099-C40C66FF867C}">
                  <a14:compatExt spid="_x0000_s5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56375" name="Option Button 11" hidden="1">
              <a:extLst>
                <a:ext uri="{63B3BB69-23CF-44E3-9099-C40C66FF867C}">
                  <a14:compatExt spid="_x0000_s5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56376" name="Option Button 12" hidden="1">
              <a:extLst>
                <a:ext uri="{63B3BB69-23CF-44E3-9099-C40C66FF867C}">
                  <a14:compatExt spid="_x0000_s5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6377" name="Group Box 13" hidden="1">
              <a:extLst>
                <a:ext uri="{63B3BB69-23CF-44E3-9099-C40C66FF867C}">
                  <a14:compatExt spid="_x0000_s56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6378" name="Group Box 14" hidden="1">
              <a:extLst>
                <a:ext uri="{63B3BB69-23CF-44E3-9099-C40C66FF867C}">
                  <a14:compatExt spid="_x0000_s563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6379" name="Group Box 15" hidden="1">
              <a:extLst>
                <a:ext uri="{63B3BB69-23CF-44E3-9099-C40C66FF867C}">
                  <a14:compatExt spid="_x0000_s563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6380" name="Group Box 16" hidden="1">
              <a:extLst>
                <a:ext uri="{63B3BB69-23CF-44E3-9099-C40C66FF867C}">
                  <a14:compatExt spid="_x0000_s563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28575</xdr:rowOff>
        </xdr:to>
        <xdr:sp macro="" textlink="">
          <xdr:nvSpPr>
            <xdr:cNvPr id="56381" name="Option Button 17" hidden="1">
              <a:extLst>
                <a:ext uri="{63B3BB69-23CF-44E3-9099-C40C66FF867C}">
                  <a14:compatExt spid="_x0000_s5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57150</xdr:rowOff>
        </xdr:from>
        <xdr:to>
          <xdr:col>29</xdr:col>
          <xdr:colOff>114300</xdr:colOff>
          <xdr:row>32</xdr:row>
          <xdr:rowOff>257175</xdr:rowOff>
        </xdr:to>
        <xdr:sp macro="" textlink="">
          <xdr:nvSpPr>
            <xdr:cNvPr id="56382" name="Option Button 18" hidden="1">
              <a:extLst>
                <a:ext uri="{63B3BB69-23CF-44E3-9099-C40C66FF867C}">
                  <a14:compatExt spid="_x0000_s56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47625</xdr:rowOff>
        </xdr:from>
        <xdr:to>
          <xdr:col>29</xdr:col>
          <xdr:colOff>114300</xdr:colOff>
          <xdr:row>34</xdr:row>
          <xdr:rowOff>0</xdr:rowOff>
        </xdr:to>
        <xdr:sp macro="" textlink="">
          <xdr:nvSpPr>
            <xdr:cNvPr id="56383" name="Option Button 19" hidden="1">
              <a:extLst>
                <a:ext uri="{63B3BB69-23CF-44E3-9099-C40C66FF867C}">
                  <a14:compatExt spid="_x0000_s56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384" name="Group Box 20" hidden="1">
              <a:extLst>
                <a:ext uri="{63B3BB69-23CF-44E3-9099-C40C66FF867C}">
                  <a14:compatExt spid="_x0000_s563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6385" name="Group Box 21" hidden="1">
              <a:extLst>
                <a:ext uri="{63B3BB69-23CF-44E3-9099-C40C66FF867C}">
                  <a14:compatExt spid="_x0000_s56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6386" name="Group Box 22" hidden="1">
              <a:extLst>
                <a:ext uri="{63B3BB69-23CF-44E3-9099-C40C66FF867C}">
                  <a14:compatExt spid="_x0000_s56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6387" name="Group Box 23" hidden="1">
              <a:extLst>
                <a:ext uri="{63B3BB69-23CF-44E3-9099-C40C66FF867C}">
                  <a14:compatExt spid="_x0000_s563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6388" name="Group Box 24" hidden="1">
              <a:extLst>
                <a:ext uri="{63B3BB69-23CF-44E3-9099-C40C66FF867C}">
                  <a14:compatExt spid="_x0000_s563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6389" name="Group Box 25" hidden="1">
              <a:extLst>
                <a:ext uri="{63B3BB69-23CF-44E3-9099-C40C66FF867C}">
                  <a14:compatExt spid="_x0000_s563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6390" name="Group Box 26" hidden="1">
              <a:extLst>
                <a:ext uri="{63B3BB69-23CF-44E3-9099-C40C66FF867C}">
                  <a14:compatExt spid="_x0000_s563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6391" name="Group Box 27" hidden="1">
              <a:extLst>
                <a:ext uri="{63B3BB69-23CF-44E3-9099-C40C66FF867C}">
                  <a14:compatExt spid="_x0000_s563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6392" name="Group Box 28" hidden="1">
              <a:extLst>
                <a:ext uri="{63B3BB69-23CF-44E3-9099-C40C66FF867C}">
                  <a14:compatExt spid="_x0000_s563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6393" name="Group Box 29" hidden="1">
              <a:extLst>
                <a:ext uri="{63B3BB69-23CF-44E3-9099-C40C66FF867C}">
                  <a14:compatExt spid="_x0000_s56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56394" name="Option Button 30" hidden="1">
              <a:extLst>
                <a:ext uri="{63B3BB69-23CF-44E3-9099-C40C66FF867C}">
                  <a14:compatExt spid="_x0000_s56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56395" name="Option Button 31" hidden="1">
              <a:extLst>
                <a:ext uri="{63B3BB69-23CF-44E3-9099-C40C66FF867C}">
                  <a14:compatExt spid="_x0000_s56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56396" name="Option Button 32" hidden="1">
              <a:extLst>
                <a:ext uri="{63B3BB69-23CF-44E3-9099-C40C66FF867C}">
                  <a14:compatExt spid="_x0000_s56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56397" name="Option Button 33" hidden="1">
              <a:extLst>
                <a:ext uri="{63B3BB69-23CF-44E3-9099-C40C66FF867C}">
                  <a14:compatExt spid="_x0000_s56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56398" name="Option Button 34" hidden="1">
              <a:extLst>
                <a:ext uri="{63B3BB69-23CF-44E3-9099-C40C66FF867C}">
                  <a14:compatExt spid="_x0000_s5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56399" name="Option Button 35" hidden="1">
              <a:extLst>
                <a:ext uri="{63B3BB69-23CF-44E3-9099-C40C66FF867C}">
                  <a14:compatExt spid="_x0000_s56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56400" name="Option Button 36" hidden="1">
              <a:extLst>
                <a:ext uri="{63B3BB69-23CF-44E3-9099-C40C66FF867C}">
                  <a14:compatExt spid="_x0000_s56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56401" name="Option Button 37" hidden="1">
              <a:extLst>
                <a:ext uri="{63B3BB69-23CF-44E3-9099-C40C66FF867C}">
                  <a14:compatExt spid="_x0000_s56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56402" name="Option Button 38" hidden="1">
              <a:extLst>
                <a:ext uri="{63B3BB69-23CF-44E3-9099-C40C66FF867C}">
                  <a14:compatExt spid="_x0000_s56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56403" name="Option Button 39" hidden="1">
              <a:extLst>
                <a:ext uri="{63B3BB69-23CF-44E3-9099-C40C66FF867C}">
                  <a14:compatExt spid="_x0000_s56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56404" name="Option Button 40" hidden="1">
              <a:extLst>
                <a:ext uri="{63B3BB69-23CF-44E3-9099-C40C66FF867C}">
                  <a14:compatExt spid="_x0000_s56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6405" name="Group Box 41" hidden="1">
              <a:extLst>
                <a:ext uri="{63B3BB69-23CF-44E3-9099-C40C66FF867C}">
                  <a14:compatExt spid="_x0000_s563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56406" name="Option Button 42" hidden="1">
              <a:extLst>
                <a:ext uri="{63B3BB69-23CF-44E3-9099-C40C66FF867C}">
                  <a14:compatExt spid="_x0000_s56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56407" name="Option Button 43" hidden="1">
              <a:extLst>
                <a:ext uri="{63B3BB69-23CF-44E3-9099-C40C66FF867C}">
                  <a14:compatExt spid="_x0000_s56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228600</xdr:rowOff>
        </xdr:to>
        <xdr:sp macro="" textlink="">
          <xdr:nvSpPr>
            <xdr:cNvPr id="56408" name="Option Button 44" hidden="1">
              <a:extLst>
                <a:ext uri="{63B3BB69-23CF-44E3-9099-C40C66FF867C}">
                  <a14:compatExt spid="_x0000_s56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228600</xdr:rowOff>
        </xdr:to>
        <xdr:sp macro="" textlink="">
          <xdr:nvSpPr>
            <xdr:cNvPr id="56409" name="Option Button 45" hidden="1">
              <a:extLst>
                <a:ext uri="{63B3BB69-23CF-44E3-9099-C40C66FF867C}">
                  <a14:compatExt spid="_x0000_s56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56410" name="Option Button 46" hidden="1">
              <a:extLst>
                <a:ext uri="{63B3BB69-23CF-44E3-9099-C40C66FF867C}">
                  <a14:compatExt spid="_x0000_s56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19050</xdr:rowOff>
        </xdr:to>
        <xdr:sp macro="" textlink="">
          <xdr:nvSpPr>
            <xdr:cNvPr id="56411" name="Option Button 47" hidden="1">
              <a:extLst>
                <a:ext uri="{63B3BB69-23CF-44E3-9099-C40C66FF867C}">
                  <a14:compatExt spid="_x0000_s56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57150</xdr:rowOff>
        </xdr:from>
        <xdr:to>
          <xdr:col>37</xdr:col>
          <xdr:colOff>114300</xdr:colOff>
          <xdr:row>32</xdr:row>
          <xdr:rowOff>238125</xdr:rowOff>
        </xdr:to>
        <xdr:sp macro="" textlink="">
          <xdr:nvSpPr>
            <xdr:cNvPr id="56412" name="Option Button 48" hidden="1">
              <a:extLst>
                <a:ext uri="{63B3BB69-23CF-44E3-9099-C40C66FF867C}">
                  <a14:compatExt spid="_x0000_s56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33</xdr:row>
          <xdr:rowOff>9525</xdr:rowOff>
        </xdr:from>
        <xdr:to>
          <xdr:col>37</xdr:col>
          <xdr:colOff>104775</xdr:colOff>
          <xdr:row>34</xdr:row>
          <xdr:rowOff>0</xdr:rowOff>
        </xdr:to>
        <xdr:sp macro="" textlink="">
          <xdr:nvSpPr>
            <xdr:cNvPr id="56413" name="Option Button 49" hidden="1">
              <a:extLst>
                <a:ext uri="{63B3BB69-23CF-44E3-9099-C40C66FF867C}">
                  <a14:compatExt spid="_x0000_s56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5"/>
          <a:ext cx="304800" cy="400050"/>
          <a:chOff x="4501773" y="3772527"/>
          <a:chExt cx="303832" cy="486924"/>
        </a:xfrm>
      </xdr:grpSpPr>
      <xdr:sp macro="" textlink="">
        <xdr:nvSpPr>
          <xdr:cNvPr id="57345" name="Option Button 1" hidden="1">
            <a:extLst>
              <a:ext uri="{63B3BB69-23CF-44E3-9099-C40C66FF867C}">
                <a14:compatExt xmlns:a14="http://schemas.microsoft.com/office/drawing/2010/main" spid="_x0000_s57345"/>
              </a:ext>
              <a:ext uri="{FF2B5EF4-FFF2-40B4-BE49-F238E27FC236}">
                <a16:creationId xmlns:a16="http://schemas.microsoft.com/office/drawing/2014/main" id="{00000000-0008-0000-0800-000001E00000}"/>
              </a:ext>
            </a:extLst>
          </xdr:cNvPr>
          <xdr:cNvSpPr/>
        </xdr:nvSpPr>
        <xdr:spPr bwMode="auto">
          <a:xfrm>
            <a:off x="4501773" y="3772527"/>
            <a:ext cx="303832" cy="248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xmlns:a14="http://schemas.microsoft.com/office/drawing/2010/main" spid="_x0000_s57346"/>
              </a:ext>
              <a:ext uri="{FF2B5EF4-FFF2-40B4-BE49-F238E27FC236}">
                <a16:creationId xmlns:a16="http://schemas.microsoft.com/office/drawing/2014/main" id="{00000000-0008-0000-0800-000002E00000}"/>
              </a:ext>
            </a:extLst>
          </xdr:cNvPr>
          <xdr:cNvSpPr/>
        </xdr:nvSpPr>
        <xdr:spPr bwMode="auto">
          <a:xfrm>
            <a:off x="4501773" y="4021328"/>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5"/>
          <a:ext cx="304800" cy="714375"/>
          <a:chOff x="4479758" y="4496251"/>
          <a:chExt cx="301792" cy="780111"/>
        </a:xfrm>
      </xdr:grpSpPr>
      <xdr:sp macro="" textlink="">
        <xdr:nvSpPr>
          <xdr:cNvPr id="57347" name="Option Button 3" hidden="1">
            <a:extLst>
              <a:ext uri="{63B3BB69-23CF-44E3-9099-C40C66FF867C}">
                <a14:compatExt xmlns:a14="http://schemas.microsoft.com/office/drawing/2010/main" spid="_x0000_s57347"/>
              </a:ext>
              <a:ext uri="{FF2B5EF4-FFF2-40B4-BE49-F238E27FC236}">
                <a16:creationId xmlns:a16="http://schemas.microsoft.com/office/drawing/2014/main" id="{00000000-0008-0000-0800-000003E00000}"/>
              </a:ext>
            </a:extLst>
          </xdr:cNvPr>
          <xdr:cNvSpPr/>
        </xdr:nvSpPr>
        <xdr:spPr bwMode="auto">
          <a:xfrm>
            <a:off x="4479758" y="4496251"/>
            <a:ext cx="301792" cy="23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xmlns:a14="http://schemas.microsoft.com/office/drawing/2010/main"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xmlns:a14="http://schemas.microsoft.com/office/drawing/2010/main" spid="_x0000_s57349"/>
              </a:ext>
              <a:ext uri="{FF2B5EF4-FFF2-40B4-BE49-F238E27FC236}">
                <a16:creationId xmlns:a16="http://schemas.microsoft.com/office/drawing/2014/main" id="{00000000-0008-0000-0800-000005E00000}"/>
              </a:ext>
            </a:extLst>
          </xdr:cNvPr>
          <xdr:cNvSpPr/>
        </xdr:nvSpPr>
        <xdr:spPr bwMode="auto">
          <a:xfrm>
            <a:off x="4479758" y="5028209"/>
            <a:ext cx="301792" cy="2481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8"/>
          <a:ext cx="304800" cy="698090"/>
          <a:chOff x="4549825" y="5456623"/>
          <a:chExt cx="308371" cy="762858"/>
        </a:xfrm>
      </xdr:grpSpPr>
      <xdr:sp macro="" textlink="">
        <xdr:nvSpPr>
          <xdr:cNvPr id="57350" name="Option Button 6" hidden="1">
            <a:extLst>
              <a:ext uri="{63B3BB69-23CF-44E3-9099-C40C66FF867C}">
                <a14:compatExt xmlns:a14="http://schemas.microsoft.com/office/drawing/2010/main" spid="_x0000_s57350"/>
              </a:ext>
              <a:ext uri="{FF2B5EF4-FFF2-40B4-BE49-F238E27FC236}">
                <a16:creationId xmlns:a16="http://schemas.microsoft.com/office/drawing/2014/main" id="{00000000-0008-0000-0800-000006E00000}"/>
              </a:ext>
            </a:extLst>
          </xdr:cNvPr>
          <xdr:cNvSpPr/>
        </xdr:nvSpPr>
        <xdr:spPr bwMode="auto">
          <a:xfrm>
            <a:off x="4549825" y="5456623"/>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xmlns:a14="http://schemas.microsoft.com/office/drawing/2010/main" spid="_x0000_s57351"/>
              </a:ext>
              <a:ext uri="{FF2B5EF4-FFF2-40B4-BE49-F238E27FC236}">
                <a16:creationId xmlns:a16="http://schemas.microsoft.com/office/drawing/2014/main" id="{00000000-0008-0000-0800-000007E000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xmlns:a14="http://schemas.microsoft.com/office/drawing/2010/main" spid="_x0000_s57352"/>
              </a:ext>
              <a:ext uri="{FF2B5EF4-FFF2-40B4-BE49-F238E27FC236}">
                <a16:creationId xmlns:a16="http://schemas.microsoft.com/office/drawing/2014/main" id="{00000000-0008-0000-0800-000008E00000}"/>
              </a:ext>
            </a:extLst>
          </xdr:cNvPr>
          <xdr:cNvSpPr/>
        </xdr:nvSpPr>
        <xdr:spPr bwMode="auto">
          <a:xfrm>
            <a:off x="4549825" y="6000409"/>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57353" name="Option Button 9" hidden="1">
          <a:extLst>
            <a:ext uri="{63B3BB69-23CF-44E3-9099-C40C66FF867C}">
              <a14:compatExt xmlns:a14="http://schemas.microsoft.com/office/drawing/2010/main"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57354" name="Option Button 10" hidden="1">
          <a:extLst>
            <a:ext uri="{63B3BB69-23CF-44E3-9099-C40C66FF867C}">
              <a14:compatExt xmlns:a14="http://schemas.microsoft.com/office/drawing/2010/main"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57"/>
          <a:ext cx="304800" cy="371475"/>
          <a:chOff x="5763126" y="8931915"/>
          <a:chExt cx="301792" cy="494787"/>
        </a:xfrm>
      </xdr:grpSpPr>
      <xdr:sp macro="" textlink="">
        <xdr:nvSpPr>
          <xdr:cNvPr id="57355" name="Option Button 11" hidden="1">
            <a:extLst>
              <a:ext uri="{63B3BB69-23CF-44E3-9099-C40C66FF867C}">
                <a14:compatExt xmlns:a14="http://schemas.microsoft.com/office/drawing/2010/main" spid="_x0000_s57355"/>
              </a:ext>
              <a:ext uri="{FF2B5EF4-FFF2-40B4-BE49-F238E27FC236}">
                <a16:creationId xmlns:a16="http://schemas.microsoft.com/office/drawing/2014/main" id="{00000000-0008-0000-0800-00000BE00000}"/>
              </a:ext>
            </a:extLst>
          </xdr:cNvPr>
          <xdr:cNvSpPr/>
        </xdr:nvSpPr>
        <xdr:spPr bwMode="auto">
          <a:xfrm>
            <a:off x="5763126" y="8931915"/>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xmlns:a14="http://schemas.microsoft.com/office/drawing/2010/main" spid="_x0000_s57356"/>
              </a:ext>
              <a:ext uri="{FF2B5EF4-FFF2-40B4-BE49-F238E27FC236}">
                <a16:creationId xmlns:a16="http://schemas.microsoft.com/office/drawing/2014/main" id="{00000000-0008-0000-0800-00000CE000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57357" name="Group Box 13" hidden="1">
          <a:extLst>
            <a:ext uri="{63B3BB69-23CF-44E3-9099-C40C66FF867C}">
              <a14:compatExt xmlns:a14="http://schemas.microsoft.com/office/drawing/2010/main"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57358" name="Group Box 14" hidden="1">
          <a:extLst>
            <a:ext uri="{63B3BB69-23CF-44E3-9099-C40C66FF867C}">
              <a14:compatExt xmlns:a14="http://schemas.microsoft.com/office/drawing/2010/main"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57359" name="Group Box 15" hidden="1">
          <a:extLst>
            <a:ext uri="{63B3BB69-23CF-44E3-9099-C40C66FF867C}">
              <a14:compatExt xmlns:a14="http://schemas.microsoft.com/office/drawing/2010/main"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47625</xdr:rowOff>
    </xdr:to>
    <xdr:sp macro="" textlink="">
      <xdr:nvSpPr>
        <xdr:cNvPr id="57360" name="Group Box 16" hidden="1">
          <a:extLst>
            <a:ext uri="{63B3BB69-23CF-44E3-9099-C40C66FF867C}">
              <a14:compatExt xmlns:a14="http://schemas.microsoft.com/office/drawing/2010/main"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1"/>
          <a:chExt cx="308371" cy="779281"/>
        </a:xfrm>
      </xdr:grpSpPr>
      <xdr:sp macro="" textlink="">
        <xdr:nvSpPr>
          <xdr:cNvPr id="57361" name="Option Button 17" hidden="1">
            <a:extLst>
              <a:ext uri="{63B3BB69-23CF-44E3-9099-C40C66FF867C}">
                <a14:compatExt xmlns:a14="http://schemas.microsoft.com/office/drawing/2010/main" spid="_x0000_s57361"/>
              </a:ext>
              <a:ext uri="{FF2B5EF4-FFF2-40B4-BE49-F238E27FC236}">
                <a16:creationId xmlns:a16="http://schemas.microsoft.com/office/drawing/2014/main" id="{00000000-0008-0000-0800-000011E00000}"/>
              </a:ext>
            </a:extLst>
          </xdr:cNvPr>
          <xdr:cNvSpPr/>
        </xdr:nvSpPr>
        <xdr:spPr bwMode="auto">
          <a:xfrm>
            <a:off x="4549825" y="6438941"/>
            <a:ext cx="308371"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xmlns:a14="http://schemas.microsoft.com/office/drawing/2010/main"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xmlns:a14="http://schemas.microsoft.com/office/drawing/2010/main" spid="_x0000_s57363"/>
              </a:ext>
              <a:ext uri="{FF2B5EF4-FFF2-40B4-BE49-F238E27FC236}">
                <a16:creationId xmlns:a16="http://schemas.microsoft.com/office/drawing/2014/main" id="{00000000-0008-0000-0800-000013E00000}"/>
              </a:ext>
            </a:extLst>
          </xdr:cNvPr>
          <xdr:cNvSpPr/>
        </xdr:nvSpPr>
        <xdr:spPr bwMode="auto">
          <a:xfrm>
            <a:off x="4549825" y="6999145"/>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xmlns:a14="http://schemas.microsoft.com/office/drawing/2010/main"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46</xdr:row>
      <xdr:rowOff>19050</xdr:rowOff>
    </xdr:to>
    <xdr:sp macro="" textlink="">
      <xdr:nvSpPr>
        <xdr:cNvPr id="57365" name="Group Box 21" hidden="1">
          <a:extLst>
            <a:ext uri="{63B3BB69-23CF-44E3-9099-C40C66FF867C}">
              <a14:compatExt xmlns:a14="http://schemas.microsoft.com/office/drawing/2010/main"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57366" name="Group Box 22" hidden="1">
          <a:extLst>
            <a:ext uri="{63B3BB69-23CF-44E3-9099-C40C66FF867C}">
              <a14:compatExt xmlns:a14="http://schemas.microsoft.com/office/drawing/2010/main"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9525</xdr:rowOff>
    </xdr:to>
    <xdr:sp macro="" textlink="">
      <xdr:nvSpPr>
        <xdr:cNvPr id="57367" name="Group Box 23" hidden="1">
          <a:extLst>
            <a:ext uri="{63B3BB69-23CF-44E3-9099-C40C66FF867C}">
              <a14:compatExt xmlns:a14="http://schemas.microsoft.com/office/drawing/2010/main"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38100</xdr:rowOff>
    </xdr:to>
    <xdr:sp macro="" textlink="">
      <xdr:nvSpPr>
        <xdr:cNvPr id="57368" name="Group Box 24" hidden="1">
          <a:extLst>
            <a:ext uri="{63B3BB69-23CF-44E3-9099-C40C66FF867C}">
              <a14:compatExt xmlns:a14="http://schemas.microsoft.com/office/drawing/2010/main"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57369" name="Group Box 25" hidden="1">
          <a:extLst>
            <a:ext uri="{63B3BB69-23CF-44E3-9099-C40C66FF867C}">
              <a14:compatExt xmlns:a14="http://schemas.microsoft.com/office/drawing/2010/main"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123825</xdr:rowOff>
    </xdr:to>
    <xdr:sp macro="" textlink="">
      <xdr:nvSpPr>
        <xdr:cNvPr id="57370" name="Group Box 26" hidden="1">
          <a:extLst>
            <a:ext uri="{63B3BB69-23CF-44E3-9099-C40C66FF867C}">
              <a14:compatExt xmlns:a14="http://schemas.microsoft.com/office/drawing/2010/main"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57371" name="Group Box 27" hidden="1">
          <a:extLst>
            <a:ext uri="{63B3BB69-23CF-44E3-9099-C40C66FF867C}">
              <a14:compatExt xmlns:a14="http://schemas.microsoft.com/office/drawing/2010/main"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57372" name="Group Box 28" hidden="1">
          <a:extLst>
            <a:ext uri="{63B3BB69-23CF-44E3-9099-C40C66FF867C}">
              <a14:compatExt xmlns:a14="http://schemas.microsoft.com/office/drawing/2010/main"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57373" name="Group Box 29" hidden="1">
          <a:extLst>
            <a:ext uri="{63B3BB69-23CF-44E3-9099-C40C66FF867C}">
              <a14:compatExt xmlns:a14="http://schemas.microsoft.com/office/drawing/2010/main"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799" y="8239850"/>
          <a:ext cx="220577" cy="694590"/>
          <a:chOff x="5767586" y="8168737"/>
          <a:chExt cx="217616" cy="792441"/>
        </a:xfrm>
      </xdr:grpSpPr>
      <xdr:sp macro="" textlink="">
        <xdr:nvSpPr>
          <xdr:cNvPr id="57374" name="Option Button 30" hidden="1">
            <a:extLst>
              <a:ext uri="{63B3BB69-23CF-44E3-9099-C40C66FF867C}">
                <a14:compatExt xmlns:a14="http://schemas.microsoft.com/office/drawing/2010/main" spid="_x0000_s57374"/>
              </a:ext>
              <a:ext uri="{FF2B5EF4-FFF2-40B4-BE49-F238E27FC236}">
                <a16:creationId xmlns:a16="http://schemas.microsoft.com/office/drawing/2014/main" id="{00000000-0008-0000-0800-00001EE00000}"/>
              </a:ext>
            </a:extLst>
          </xdr:cNvPr>
          <xdr:cNvSpPr/>
        </xdr:nvSpPr>
        <xdr:spPr bwMode="auto">
          <a:xfrm>
            <a:off x="5768129" y="8168737"/>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xmlns:a14="http://schemas.microsoft.com/office/drawing/2010/main" spid="_x0000_s57375"/>
              </a:ext>
              <a:ext uri="{FF2B5EF4-FFF2-40B4-BE49-F238E27FC236}">
                <a16:creationId xmlns:a16="http://schemas.microsoft.com/office/drawing/2014/main" id="{00000000-0008-0000-0800-00001FE00000}"/>
              </a:ext>
            </a:extLst>
          </xdr:cNvPr>
          <xdr:cNvSpPr/>
        </xdr:nvSpPr>
        <xdr:spPr bwMode="auto">
          <a:xfrm>
            <a:off x="5767586" y="8723052"/>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macro="" textlink="">
        <xdr:nvSpPr>
          <xdr:cNvPr id="57376" name="Option Button 32" hidden="1">
            <a:extLst>
              <a:ext uri="{63B3BB69-23CF-44E3-9099-C40C66FF867C}">
                <a14:compatExt xmlns:a14="http://schemas.microsoft.com/office/drawing/2010/main"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xmlns:a14="http://schemas.microsoft.com/office/drawing/2010/main"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0"/>
          <a:ext cx="304800" cy="714375"/>
          <a:chOff x="57631" y="54838"/>
          <a:chExt cx="3018" cy="7876"/>
        </a:xfrm>
      </xdr:grpSpPr>
      <xdr:sp macro="" textlink="">
        <xdr:nvSpPr>
          <xdr:cNvPr id="57378" name="Option Button 34" hidden="1">
            <a:extLst>
              <a:ext uri="{63B3BB69-23CF-44E3-9099-C40C66FF867C}">
                <a14:compatExt xmlns:a14="http://schemas.microsoft.com/office/drawing/2010/main"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xmlns:a14="http://schemas.microsoft.com/office/drawing/2010/main"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xmlns:a14="http://schemas.microsoft.com/office/drawing/2010/main"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601"/>
          <a:ext cx="232948" cy="707094"/>
          <a:chOff x="45321" y="72871"/>
          <a:chExt cx="2304" cy="6586"/>
        </a:xfrm>
      </xdr:grpSpPr>
      <xdr:sp macro="" textlink="">
        <xdr:nvSpPr>
          <xdr:cNvPr id="57381" name="Option Button 37" hidden="1">
            <a:extLst>
              <a:ext uri="{63B3BB69-23CF-44E3-9099-C40C66FF867C}">
                <a14:compatExt xmlns:a14="http://schemas.microsoft.com/office/drawing/2010/main"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xmlns:a14="http://schemas.microsoft.com/office/drawing/2010/main"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6" y="8232477"/>
          <a:ext cx="200248" cy="744722"/>
          <a:chOff x="4538991" y="8166027"/>
          <a:chExt cx="208649" cy="749790"/>
        </a:xfrm>
      </xdr:grpSpPr>
      <xdr:sp macro="" textlink="">
        <xdr:nvSpPr>
          <xdr:cNvPr id="57383" name="Option Button 39" hidden="1">
            <a:extLst>
              <a:ext uri="{63B3BB69-23CF-44E3-9099-C40C66FF867C}">
                <a14:compatExt xmlns:a14="http://schemas.microsoft.com/office/drawing/2010/main" spid="_x0000_s57383"/>
              </a:ext>
              <a:ext uri="{FF2B5EF4-FFF2-40B4-BE49-F238E27FC236}">
                <a16:creationId xmlns:a16="http://schemas.microsoft.com/office/drawing/2014/main" id="{00000000-0008-0000-0800-000027E00000}"/>
              </a:ext>
            </a:extLst>
          </xdr:cNvPr>
          <xdr:cNvSpPr/>
        </xdr:nvSpPr>
        <xdr:spPr bwMode="auto">
          <a:xfrm>
            <a:off x="4540531" y="8166027"/>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xmlns:a14="http://schemas.microsoft.com/office/drawing/2010/main" spid="_x0000_s57384"/>
              </a:ext>
              <a:ext uri="{FF2B5EF4-FFF2-40B4-BE49-F238E27FC236}">
                <a16:creationId xmlns:a16="http://schemas.microsoft.com/office/drawing/2014/main" id="{00000000-0008-0000-0800-000028E00000}"/>
              </a:ext>
            </a:extLst>
          </xdr:cNvPr>
          <xdr:cNvSpPr/>
        </xdr:nvSpPr>
        <xdr:spPr bwMode="auto">
          <a:xfrm>
            <a:off x="4538991" y="8640702"/>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57385" name="Group Box 41" hidden="1">
          <a:extLst>
            <a:ext uri="{63B3BB69-23CF-44E3-9099-C40C66FF867C}">
              <a14:compatExt xmlns:a14="http://schemas.microsoft.com/office/drawing/2010/main"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0"/>
          <a:ext cx="304802" cy="710980"/>
          <a:chOff x="5809589" y="7290616"/>
          <a:chExt cx="301595" cy="707491"/>
        </a:xfrm>
      </xdr:grpSpPr>
      <xdr:sp macro="" textlink="">
        <xdr:nvSpPr>
          <xdr:cNvPr id="57386" name="Option Button 42" hidden="1">
            <a:extLst>
              <a:ext uri="{63B3BB69-23CF-44E3-9099-C40C66FF867C}">
                <a14:compatExt xmlns:a14="http://schemas.microsoft.com/office/drawing/2010/main" spid="_x0000_s57386"/>
              </a:ext>
              <a:ext uri="{FF2B5EF4-FFF2-40B4-BE49-F238E27FC236}">
                <a16:creationId xmlns:a16="http://schemas.microsoft.com/office/drawing/2014/main" id="{00000000-0008-0000-0800-00002AE00000}"/>
              </a:ext>
            </a:extLst>
          </xdr:cNvPr>
          <xdr:cNvSpPr/>
        </xdr:nvSpPr>
        <xdr:spPr bwMode="auto">
          <a:xfrm>
            <a:off x="5809589" y="7290616"/>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xmlns:a14="http://schemas.microsoft.com/office/drawing/2010/main" spid="_x0000_s57387"/>
              </a:ext>
              <a:ext uri="{FF2B5EF4-FFF2-40B4-BE49-F238E27FC236}">
                <a16:creationId xmlns:a16="http://schemas.microsoft.com/office/drawing/2014/main" id="{00000000-0008-0000-0800-00002BE00000}"/>
              </a:ext>
            </a:extLst>
          </xdr:cNvPr>
          <xdr:cNvSpPr/>
        </xdr:nvSpPr>
        <xdr:spPr bwMode="auto">
          <a:xfrm>
            <a:off x="5809590" y="7752532"/>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50"/>
          <a:ext cx="304800" cy="685800"/>
          <a:chOff x="57686" y="45007"/>
          <a:chExt cx="3018" cy="8207"/>
        </a:xfrm>
      </xdr:grpSpPr>
      <xdr:sp macro="" textlink="">
        <xdr:nvSpPr>
          <xdr:cNvPr id="57388" name="Option Button 44" hidden="1">
            <a:extLst>
              <a:ext uri="{63B3BB69-23CF-44E3-9099-C40C66FF867C}">
                <a14:compatExt xmlns:a14="http://schemas.microsoft.com/office/drawing/2010/main"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xmlns:a14="http://schemas.microsoft.com/office/drawing/2010/main"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xmlns:a14="http://schemas.microsoft.com/office/drawing/2010/main"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5"/>
          <a:ext cx="304800" cy="685800"/>
          <a:chOff x="57631" y="54838"/>
          <a:chExt cx="3018" cy="7963"/>
        </a:xfrm>
      </xdr:grpSpPr>
      <xdr:sp macro="" textlink="">
        <xdr:nvSpPr>
          <xdr:cNvPr id="57391" name="Option Button 47" hidden="1">
            <a:extLst>
              <a:ext uri="{63B3BB69-23CF-44E3-9099-C40C66FF867C}">
                <a14:compatExt xmlns:a14="http://schemas.microsoft.com/office/drawing/2010/main"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xmlns:a14="http://schemas.microsoft.com/office/drawing/2010/main"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xmlns:a14="http://schemas.microsoft.com/office/drawing/2010/main"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60" name="Option Button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61" name="Option Button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62" name="Option Button 3" hidden="1">
              <a:extLst>
                <a:ext uri="{63B3BB69-23CF-44E3-9099-C40C66FF867C}">
                  <a14:compatExt spid="_x0000_s5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63" name="Option Button 4" hidden="1">
              <a:extLst>
                <a:ext uri="{63B3BB69-23CF-44E3-9099-C40C66FF867C}">
                  <a14:compatExt spid="_x0000_s5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7344" name="Option Button 5" hidden="1">
              <a:extLst>
                <a:ext uri="{63B3BB69-23CF-44E3-9099-C40C66FF867C}">
                  <a14:compatExt spid="_x0000_s5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57394" name="Option Button 6" hidden="1">
              <a:extLst>
                <a:ext uri="{63B3BB69-23CF-44E3-9099-C40C66FF867C}">
                  <a14:compatExt spid="_x0000_s5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7395" name="Option Button 7" hidden="1">
              <a:extLst>
                <a:ext uri="{63B3BB69-23CF-44E3-9099-C40C66FF867C}">
                  <a14:compatExt spid="_x0000_s5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7396" name="Option Button 8" hidden="1">
              <a:extLst>
                <a:ext uri="{63B3BB69-23CF-44E3-9099-C40C66FF867C}">
                  <a14:compatExt spid="_x0000_s5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7397" name="Option Button 9" hidden="1">
              <a:extLst>
                <a:ext uri="{63B3BB69-23CF-44E3-9099-C40C66FF867C}">
                  <a14:compatExt spid="_x0000_s5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7398" name="Option Button 10" hidden="1">
              <a:extLst>
                <a:ext uri="{63B3BB69-23CF-44E3-9099-C40C66FF867C}">
                  <a14:compatExt spid="_x0000_s5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57399" name="Option Button 11" hidden="1">
              <a:extLst>
                <a:ext uri="{63B3BB69-23CF-44E3-9099-C40C66FF867C}">
                  <a14:compatExt spid="_x0000_s5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57400" name="Option Button 12" hidden="1">
              <a:extLst>
                <a:ext uri="{63B3BB69-23CF-44E3-9099-C40C66FF867C}">
                  <a14:compatExt spid="_x0000_s5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7401" name="Group Box 13" hidden="1">
              <a:extLst>
                <a:ext uri="{63B3BB69-23CF-44E3-9099-C40C66FF867C}">
                  <a14:compatExt spid="_x0000_s573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7402" name="Group Box 14" hidden="1">
              <a:extLst>
                <a:ext uri="{63B3BB69-23CF-44E3-9099-C40C66FF867C}">
                  <a14:compatExt spid="_x0000_s573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7403" name="Group Box 15" hidden="1">
              <a:extLst>
                <a:ext uri="{63B3BB69-23CF-44E3-9099-C40C66FF867C}">
                  <a14:compatExt spid="_x0000_s573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7404" name="Group Box 16" hidden="1">
              <a:extLst>
                <a:ext uri="{63B3BB69-23CF-44E3-9099-C40C66FF867C}">
                  <a14:compatExt spid="_x0000_s573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28575</xdr:rowOff>
        </xdr:to>
        <xdr:sp macro="" textlink="">
          <xdr:nvSpPr>
            <xdr:cNvPr id="57405" name="Option Button 17" hidden="1">
              <a:extLst>
                <a:ext uri="{63B3BB69-23CF-44E3-9099-C40C66FF867C}">
                  <a14:compatExt spid="_x0000_s5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57150</xdr:rowOff>
        </xdr:from>
        <xdr:to>
          <xdr:col>29</xdr:col>
          <xdr:colOff>114300</xdr:colOff>
          <xdr:row>32</xdr:row>
          <xdr:rowOff>257175</xdr:rowOff>
        </xdr:to>
        <xdr:sp macro="" textlink="">
          <xdr:nvSpPr>
            <xdr:cNvPr id="57406" name="Option Button 18" hidden="1">
              <a:extLst>
                <a:ext uri="{63B3BB69-23CF-44E3-9099-C40C66FF867C}">
                  <a14:compatExt spid="_x0000_s5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47625</xdr:rowOff>
        </xdr:from>
        <xdr:to>
          <xdr:col>29</xdr:col>
          <xdr:colOff>114300</xdr:colOff>
          <xdr:row>34</xdr:row>
          <xdr:rowOff>0</xdr:rowOff>
        </xdr:to>
        <xdr:sp macro="" textlink="">
          <xdr:nvSpPr>
            <xdr:cNvPr id="57407" name="Option Button 19" hidden="1">
              <a:extLst>
                <a:ext uri="{63B3BB69-23CF-44E3-9099-C40C66FF867C}">
                  <a14:compatExt spid="_x0000_s5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408" name="Group Box 20" hidden="1">
              <a:extLst>
                <a:ext uri="{63B3BB69-23CF-44E3-9099-C40C66FF867C}">
                  <a14:compatExt spid="_x0000_s573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7409" name="Group Box 21" hidden="1">
              <a:extLst>
                <a:ext uri="{63B3BB69-23CF-44E3-9099-C40C66FF867C}">
                  <a14:compatExt spid="_x0000_s573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7410" name="Group Box 22" hidden="1">
              <a:extLst>
                <a:ext uri="{63B3BB69-23CF-44E3-9099-C40C66FF867C}">
                  <a14:compatExt spid="_x0000_s57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7411" name="Group Box 23" hidden="1">
              <a:extLst>
                <a:ext uri="{63B3BB69-23CF-44E3-9099-C40C66FF867C}">
                  <a14:compatExt spid="_x0000_s573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7412" name="Group Box 24" hidden="1">
              <a:extLst>
                <a:ext uri="{63B3BB69-23CF-44E3-9099-C40C66FF867C}">
                  <a14:compatExt spid="_x0000_s573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7413" name="Group Box 25" hidden="1">
              <a:extLst>
                <a:ext uri="{63B3BB69-23CF-44E3-9099-C40C66FF867C}">
                  <a14:compatExt spid="_x0000_s573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7414" name="Group Box 26" hidden="1">
              <a:extLst>
                <a:ext uri="{63B3BB69-23CF-44E3-9099-C40C66FF867C}">
                  <a14:compatExt spid="_x0000_s573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7415" name="Group Box 27" hidden="1">
              <a:extLst>
                <a:ext uri="{63B3BB69-23CF-44E3-9099-C40C66FF867C}">
                  <a14:compatExt spid="_x0000_s573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7416" name="Group Box 28" hidden="1">
              <a:extLst>
                <a:ext uri="{63B3BB69-23CF-44E3-9099-C40C66FF867C}">
                  <a14:compatExt spid="_x0000_s57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7417" name="Group Box 29" hidden="1">
              <a:extLst>
                <a:ext uri="{63B3BB69-23CF-44E3-9099-C40C66FF867C}">
                  <a14:compatExt spid="_x0000_s57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57418" name="Option Button 30" hidden="1">
              <a:extLst>
                <a:ext uri="{63B3BB69-23CF-44E3-9099-C40C66FF867C}">
                  <a14:compatExt spid="_x0000_s57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57419" name="Option Button 31" hidden="1">
              <a:extLst>
                <a:ext uri="{63B3BB69-23CF-44E3-9099-C40C66FF867C}">
                  <a14:compatExt spid="_x0000_s57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57420" name="Option Button 32" hidden="1">
              <a:extLst>
                <a:ext uri="{63B3BB69-23CF-44E3-9099-C40C66FF867C}">
                  <a14:compatExt spid="_x0000_s57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57421" name="Option Button 33" hidden="1">
              <a:extLst>
                <a:ext uri="{63B3BB69-23CF-44E3-9099-C40C66FF867C}">
                  <a14:compatExt spid="_x0000_s57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57422" name="Option Button 34" hidden="1">
              <a:extLst>
                <a:ext uri="{63B3BB69-23CF-44E3-9099-C40C66FF867C}">
                  <a14:compatExt spid="_x0000_s57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57423" name="Option Button 35" hidden="1">
              <a:extLst>
                <a:ext uri="{63B3BB69-23CF-44E3-9099-C40C66FF867C}">
                  <a14:compatExt spid="_x0000_s57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57424" name="Option Button 36" hidden="1">
              <a:extLst>
                <a:ext uri="{63B3BB69-23CF-44E3-9099-C40C66FF867C}">
                  <a14:compatExt spid="_x0000_s57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57425" name="Option Button 37" hidden="1">
              <a:extLst>
                <a:ext uri="{63B3BB69-23CF-44E3-9099-C40C66FF867C}">
                  <a14:compatExt spid="_x0000_s57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57426" name="Option Button 38" hidden="1">
              <a:extLst>
                <a:ext uri="{63B3BB69-23CF-44E3-9099-C40C66FF867C}">
                  <a14:compatExt spid="_x0000_s57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57427" name="Option Button 39" hidden="1">
              <a:extLst>
                <a:ext uri="{63B3BB69-23CF-44E3-9099-C40C66FF867C}">
                  <a14:compatExt spid="_x0000_s57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57428" name="Option Button 40" hidden="1">
              <a:extLst>
                <a:ext uri="{63B3BB69-23CF-44E3-9099-C40C66FF867C}">
                  <a14:compatExt spid="_x0000_s57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7429" name="Group Box 41" hidden="1">
              <a:extLst>
                <a:ext uri="{63B3BB69-23CF-44E3-9099-C40C66FF867C}">
                  <a14:compatExt spid="_x0000_s573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57430" name="Option Button 42" hidden="1">
              <a:extLst>
                <a:ext uri="{63B3BB69-23CF-44E3-9099-C40C66FF867C}">
                  <a14:compatExt spid="_x0000_s57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57431" name="Option Button 43" hidden="1">
              <a:extLst>
                <a:ext uri="{63B3BB69-23CF-44E3-9099-C40C66FF867C}">
                  <a14:compatExt spid="_x0000_s57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228600</xdr:rowOff>
        </xdr:to>
        <xdr:sp macro="" textlink="">
          <xdr:nvSpPr>
            <xdr:cNvPr id="57432" name="Option Button 44" hidden="1">
              <a:extLst>
                <a:ext uri="{63B3BB69-23CF-44E3-9099-C40C66FF867C}">
                  <a14:compatExt spid="_x0000_s57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228600</xdr:rowOff>
        </xdr:to>
        <xdr:sp macro="" textlink="">
          <xdr:nvSpPr>
            <xdr:cNvPr id="57433" name="Option Button 45" hidden="1">
              <a:extLst>
                <a:ext uri="{63B3BB69-23CF-44E3-9099-C40C66FF867C}">
                  <a14:compatExt spid="_x0000_s57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57434" name="Option Button 46" hidden="1">
              <a:extLst>
                <a:ext uri="{63B3BB69-23CF-44E3-9099-C40C66FF867C}">
                  <a14:compatExt spid="_x0000_s57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19050</xdr:rowOff>
        </xdr:to>
        <xdr:sp macro="" textlink="">
          <xdr:nvSpPr>
            <xdr:cNvPr id="57435" name="Option Button 47" hidden="1">
              <a:extLst>
                <a:ext uri="{63B3BB69-23CF-44E3-9099-C40C66FF867C}">
                  <a14:compatExt spid="_x0000_s57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57150</xdr:rowOff>
        </xdr:from>
        <xdr:to>
          <xdr:col>37</xdr:col>
          <xdr:colOff>114300</xdr:colOff>
          <xdr:row>32</xdr:row>
          <xdr:rowOff>238125</xdr:rowOff>
        </xdr:to>
        <xdr:sp macro="" textlink="">
          <xdr:nvSpPr>
            <xdr:cNvPr id="57436" name="Option Button 48" hidden="1">
              <a:extLst>
                <a:ext uri="{63B3BB69-23CF-44E3-9099-C40C66FF867C}">
                  <a14:compatExt spid="_x0000_s57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33</xdr:row>
          <xdr:rowOff>9525</xdr:rowOff>
        </xdr:from>
        <xdr:to>
          <xdr:col>37</xdr:col>
          <xdr:colOff>104775</xdr:colOff>
          <xdr:row>34</xdr:row>
          <xdr:rowOff>0</xdr:rowOff>
        </xdr:to>
        <xdr:sp macro="" textlink="">
          <xdr:nvSpPr>
            <xdr:cNvPr id="57437" name="Option Button 49" hidden="1">
              <a:extLst>
                <a:ext uri="{63B3BB69-23CF-44E3-9099-C40C66FF867C}">
                  <a14:compatExt spid="_x0000_s57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5"/>
          <a:ext cx="304800" cy="400050"/>
          <a:chOff x="4501773" y="3772527"/>
          <a:chExt cx="303832" cy="486924"/>
        </a:xfrm>
      </xdr:grpSpPr>
      <xdr:sp macro="" textlink="">
        <xdr:nvSpPr>
          <xdr:cNvPr id="58369" name="Option Button 1" hidden="1">
            <a:extLst>
              <a:ext uri="{63B3BB69-23CF-44E3-9099-C40C66FF867C}">
                <a14:compatExt xmlns:a14="http://schemas.microsoft.com/office/drawing/2010/main" spid="_x0000_s58369"/>
              </a:ext>
              <a:ext uri="{FF2B5EF4-FFF2-40B4-BE49-F238E27FC236}">
                <a16:creationId xmlns:a16="http://schemas.microsoft.com/office/drawing/2014/main" id="{00000000-0008-0000-0900-000001E40000}"/>
              </a:ext>
            </a:extLst>
          </xdr:cNvPr>
          <xdr:cNvSpPr/>
        </xdr:nvSpPr>
        <xdr:spPr bwMode="auto">
          <a:xfrm>
            <a:off x="4501773" y="3772527"/>
            <a:ext cx="303832" cy="248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xmlns:a14="http://schemas.microsoft.com/office/drawing/2010/main" spid="_x0000_s58370"/>
              </a:ext>
              <a:ext uri="{FF2B5EF4-FFF2-40B4-BE49-F238E27FC236}">
                <a16:creationId xmlns:a16="http://schemas.microsoft.com/office/drawing/2014/main" id="{00000000-0008-0000-0900-000002E40000}"/>
              </a:ext>
            </a:extLst>
          </xdr:cNvPr>
          <xdr:cNvSpPr/>
        </xdr:nvSpPr>
        <xdr:spPr bwMode="auto">
          <a:xfrm>
            <a:off x="4501773" y="4021328"/>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5"/>
          <a:ext cx="304800" cy="714375"/>
          <a:chOff x="4479758" y="4496251"/>
          <a:chExt cx="301792" cy="780111"/>
        </a:xfrm>
      </xdr:grpSpPr>
      <xdr:sp macro="" textlink="">
        <xdr:nvSpPr>
          <xdr:cNvPr id="58371" name="Option Button 3" hidden="1">
            <a:extLst>
              <a:ext uri="{63B3BB69-23CF-44E3-9099-C40C66FF867C}">
                <a14:compatExt xmlns:a14="http://schemas.microsoft.com/office/drawing/2010/main" spid="_x0000_s58371"/>
              </a:ext>
              <a:ext uri="{FF2B5EF4-FFF2-40B4-BE49-F238E27FC236}">
                <a16:creationId xmlns:a16="http://schemas.microsoft.com/office/drawing/2014/main" id="{00000000-0008-0000-0900-000003E40000}"/>
              </a:ext>
            </a:extLst>
          </xdr:cNvPr>
          <xdr:cNvSpPr/>
        </xdr:nvSpPr>
        <xdr:spPr bwMode="auto">
          <a:xfrm>
            <a:off x="4479758" y="4496251"/>
            <a:ext cx="301792" cy="23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xmlns:a14="http://schemas.microsoft.com/office/drawing/2010/main"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xmlns:a14="http://schemas.microsoft.com/office/drawing/2010/main" spid="_x0000_s58373"/>
              </a:ext>
              <a:ext uri="{FF2B5EF4-FFF2-40B4-BE49-F238E27FC236}">
                <a16:creationId xmlns:a16="http://schemas.microsoft.com/office/drawing/2014/main" id="{00000000-0008-0000-0900-000005E40000}"/>
              </a:ext>
            </a:extLst>
          </xdr:cNvPr>
          <xdr:cNvSpPr/>
        </xdr:nvSpPr>
        <xdr:spPr bwMode="auto">
          <a:xfrm>
            <a:off x="4479758" y="5028209"/>
            <a:ext cx="301792" cy="2481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8"/>
          <a:ext cx="304800" cy="698090"/>
          <a:chOff x="4549825" y="5456623"/>
          <a:chExt cx="308371" cy="762858"/>
        </a:xfrm>
      </xdr:grpSpPr>
      <xdr:sp macro="" textlink="">
        <xdr:nvSpPr>
          <xdr:cNvPr id="58374" name="Option Button 6" hidden="1">
            <a:extLst>
              <a:ext uri="{63B3BB69-23CF-44E3-9099-C40C66FF867C}">
                <a14:compatExt xmlns:a14="http://schemas.microsoft.com/office/drawing/2010/main" spid="_x0000_s58374"/>
              </a:ext>
              <a:ext uri="{FF2B5EF4-FFF2-40B4-BE49-F238E27FC236}">
                <a16:creationId xmlns:a16="http://schemas.microsoft.com/office/drawing/2014/main" id="{00000000-0008-0000-0900-000006E40000}"/>
              </a:ext>
            </a:extLst>
          </xdr:cNvPr>
          <xdr:cNvSpPr/>
        </xdr:nvSpPr>
        <xdr:spPr bwMode="auto">
          <a:xfrm>
            <a:off x="4549825" y="5456623"/>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xmlns:a14="http://schemas.microsoft.com/office/drawing/2010/main" spid="_x0000_s58375"/>
              </a:ext>
              <a:ext uri="{FF2B5EF4-FFF2-40B4-BE49-F238E27FC236}">
                <a16:creationId xmlns:a16="http://schemas.microsoft.com/office/drawing/2014/main" id="{00000000-0008-0000-0900-000007E400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xmlns:a14="http://schemas.microsoft.com/office/drawing/2010/main" spid="_x0000_s58376"/>
              </a:ext>
              <a:ext uri="{FF2B5EF4-FFF2-40B4-BE49-F238E27FC236}">
                <a16:creationId xmlns:a16="http://schemas.microsoft.com/office/drawing/2014/main" id="{00000000-0008-0000-0900-000008E40000}"/>
              </a:ext>
            </a:extLst>
          </xdr:cNvPr>
          <xdr:cNvSpPr/>
        </xdr:nvSpPr>
        <xdr:spPr bwMode="auto">
          <a:xfrm>
            <a:off x="4549825" y="6000409"/>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58377" name="Option Button 9" hidden="1">
          <a:extLst>
            <a:ext uri="{63B3BB69-23CF-44E3-9099-C40C66FF867C}">
              <a14:compatExt xmlns:a14="http://schemas.microsoft.com/office/drawing/2010/main"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58378" name="Option Button 10" hidden="1">
          <a:extLst>
            <a:ext uri="{63B3BB69-23CF-44E3-9099-C40C66FF867C}">
              <a14:compatExt xmlns:a14="http://schemas.microsoft.com/office/drawing/2010/main"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57"/>
          <a:ext cx="304800" cy="371475"/>
          <a:chOff x="5763126" y="8931915"/>
          <a:chExt cx="301792" cy="494787"/>
        </a:xfrm>
      </xdr:grpSpPr>
      <xdr:sp macro="" textlink="">
        <xdr:nvSpPr>
          <xdr:cNvPr id="58379" name="Option Button 11" hidden="1">
            <a:extLst>
              <a:ext uri="{63B3BB69-23CF-44E3-9099-C40C66FF867C}">
                <a14:compatExt xmlns:a14="http://schemas.microsoft.com/office/drawing/2010/main" spid="_x0000_s58379"/>
              </a:ext>
              <a:ext uri="{FF2B5EF4-FFF2-40B4-BE49-F238E27FC236}">
                <a16:creationId xmlns:a16="http://schemas.microsoft.com/office/drawing/2014/main" id="{00000000-0008-0000-0900-00000BE40000}"/>
              </a:ext>
            </a:extLst>
          </xdr:cNvPr>
          <xdr:cNvSpPr/>
        </xdr:nvSpPr>
        <xdr:spPr bwMode="auto">
          <a:xfrm>
            <a:off x="5763126" y="8931915"/>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xmlns:a14="http://schemas.microsoft.com/office/drawing/2010/main" spid="_x0000_s58380"/>
              </a:ext>
              <a:ext uri="{FF2B5EF4-FFF2-40B4-BE49-F238E27FC236}">
                <a16:creationId xmlns:a16="http://schemas.microsoft.com/office/drawing/2014/main" id="{00000000-0008-0000-0900-00000CE400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58381" name="Group Box 13" hidden="1">
          <a:extLst>
            <a:ext uri="{63B3BB69-23CF-44E3-9099-C40C66FF867C}">
              <a14:compatExt xmlns:a14="http://schemas.microsoft.com/office/drawing/2010/main"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58382" name="Group Box 14" hidden="1">
          <a:extLst>
            <a:ext uri="{63B3BB69-23CF-44E3-9099-C40C66FF867C}">
              <a14:compatExt xmlns:a14="http://schemas.microsoft.com/office/drawing/2010/main"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58383" name="Group Box 15" hidden="1">
          <a:extLst>
            <a:ext uri="{63B3BB69-23CF-44E3-9099-C40C66FF867C}">
              <a14:compatExt xmlns:a14="http://schemas.microsoft.com/office/drawing/2010/main"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47625</xdr:rowOff>
    </xdr:to>
    <xdr:sp macro="" textlink="">
      <xdr:nvSpPr>
        <xdr:cNvPr id="58384" name="Group Box 16" hidden="1">
          <a:extLst>
            <a:ext uri="{63B3BB69-23CF-44E3-9099-C40C66FF867C}">
              <a14:compatExt xmlns:a14="http://schemas.microsoft.com/office/drawing/2010/main"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1"/>
          <a:chExt cx="308371" cy="779281"/>
        </a:xfrm>
      </xdr:grpSpPr>
      <xdr:sp macro="" textlink="">
        <xdr:nvSpPr>
          <xdr:cNvPr id="58385" name="Option Button 17" hidden="1">
            <a:extLst>
              <a:ext uri="{63B3BB69-23CF-44E3-9099-C40C66FF867C}">
                <a14:compatExt xmlns:a14="http://schemas.microsoft.com/office/drawing/2010/main" spid="_x0000_s58385"/>
              </a:ext>
              <a:ext uri="{FF2B5EF4-FFF2-40B4-BE49-F238E27FC236}">
                <a16:creationId xmlns:a16="http://schemas.microsoft.com/office/drawing/2014/main" id="{00000000-0008-0000-0900-000011E40000}"/>
              </a:ext>
            </a:extLst>
          </xdr:cNvPr>
          <xdr:cNvSpPr/>
        </xdr:nvSpPr>
        <xdr:spPr bwMode="auto">
          <a:xfrm>
            <a:off x="4549825" y="6438941"/>
            <a:ext cx="308371"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xmlns:a14="http://schemas.microsoft.com/office/drawing/2010/main"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xmlns:a14="http://schemas.microsoft.com/office/drawing/2010/main" spid="_x0000_s58387"/>
              </a:ext>
              <a:ext uri="{FF2B5EF4-FFF2-40B4-BE49-F238E27FC236}">
                <a16:creationId xmlns:a16="http://schemas.microsoft.com/office/drawing/2014/main" id="{00000000-0008-0000-0900-000013E40000}"/>
              </a:ext>
            </a:extLst>
          </xdr:cNvPr>
          <xdr:cNvSpPr/>
        </xdr:nvSpPr>
        <xdr:spPr bwMode="auto">
          <a:xfrm>
            <a:off x="4549825" y="6999145"/>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xmlns:a14="http://schemas.microsoft.com/office/drawing/2010/main"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46</xdr:row>
      <xdr:rowOff>19050</xdr:rowOff>
    </xdr:to>
    <xdr:sp macro="" textlink="">
      <xdr:nvSpPr>
        <xdr:cNvPr id="58389" name="Group Box 21" hidden="1">
          <a:extLst>
            <a:ext uri="{63B3BB69-23CF-44E3-9099-C40C66FF867C}">
              <a14:compatExt xmlns:a14="http://schemas.microsoft.com/office/drawing/2010/main"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58390" name="Group Box 22" hidden="1">
          <a:extLst>
            <a:ext uri="{63B3BB69-23CF-44E3-9099-C40C66FF867C}">
              <a14:compatExt xmlns:a14="http://schemas.microsoft.com/office/drawing/2010/main"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9525</xdr:rowOff>
    </xdr:to>
    <xdr:sp macro="" textlink="">
      <xdr:nvSpPr>
        <xdr:cNvPr id="58391" name="Group Box 23" hidden="1">
          <a:extLst>
            <a:ext uri="{63B3BB69-23CF-44E3-9099-C40C66FF867C}">
              <a14:compatExt xmlns:a14="http://schemas.microsoft.com/office/drawing/2010/main"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38100</xdr:rowOff>
    </xdr:to>
    <xdr:sp macro="" textlink="">
      <xdr:nvSpPr>
        <xdr:cNvPr id="58392" name="Group Box 24" hidden="1">
          <a:extLst>
            <a:ext uri="{63B3BB69-23CF-44E3-9099-C40C66FF867C}">
              <a14:compatExt xmlns:a14="http://schemas.microsoft.com/office/drawing/2010/main"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58393" name="Group Box 25" hidden="1">
          <a:extLst>
            <a:ext uri="{63B3BB69-23CF-44E3-9099-C40C66FF867C}">
              <a14:compatExt xmlns:a14="http://schemas.microsoft.com/office/drawing/2010/main"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123825</xdr:rowOff>
    </xdr:to>
    <xdr:sp macro="" textlink="">
      <xdr:nvSpPr>
        <xdr:cNvPr id="58394" name="Group Box 26" hidden="1">
          <a:extLst>
            <a:ext uri="{63B3BB69-23CF-44E3-9099-C40C66FF867C}">
              <a14:compatExt xmlns:a14="http://schemas.microsoft.com/office/drawing/2010/main"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58395" name="Group Box 27" hidden="1">
          <a:extLst>
            <a:ext uri="{63B3BB69-23CF-44E3-9099-C40C66FF867C}">
              <a14:compatExt xmlns:a14="http://schemas.microsoft.com/office/drawing/2010/main"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58396" name="Group Box 28" hidden="1">
          <a:extLst>
            <a:ext uri="{63B3BB69-23CF-44E3-9099-C40C66FF867C}">
              <a14:compatExt xmlns:a14="http://schemas.microsoft.com/office/drawing/2010/main"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58397" name="Group Box 29" hidden="1">
          <a:extLst>
            <a:ext uri="{63B3BB69-23CF-44E3-9099-C40C66FF867C}">
              <a14:compatExt xmlns:a14="http://schemas.microsoft.com/office/drawing/2010/main"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799" y="8239850"/>
          <a:ext cx="220577" cy="694590"/>
          <a:chOff x="5767586" y="8168737"/>
          <a:chExt cx="217616" cy="792441"/>
        </a:xfrm>
      </xdr:grpSpPr>
      <xdr:sp macro="" textlink="">
        <xdr:nvSpPr>
          <xdr:cNvPr id="58398" name="Option Button 30" hidden="1">
            <a:extLst>
              <a:ext uri="{63B3BB69-23CF-44E3-9099-C40C66FF867C}">
                <a14:compatExt xmlns:a14="http://schemas.microsoft.com/office/drawing/2010/main" spid="_x0000_s58398"/>
              </a:ext>
              <a:ext uri="{FF2B5EF4-FFF2-40B4-BE49-F238E27FC236}">
                <a16:creationId xmlns:a16="http://schemas.microsoft.com/office/drawing/2014/main" id="{00000000-0008-0000-0900-00001EE40000}"/>
              </a:ext>
            </a:extLst>
          </xdr:cNvPr>
          <xdr:cNvSpPr/>
        </xdr:nvSpPr>
        <xdr:spPr bwMode="auto">
          <a:xfrm>
            <a:off x="5768129" y="8168737"/>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xmlns:a14="http://schemas.microsoft.com/office/drawing/2010/main" spid="_x0000_s58399"/>
              </a:ext>
              <a:ext uri="{FF2B5EF4-FFF2-40B4-BE49-F238E27FC236}">
                <a16:creationId xmlns:a16="http://schemas.microsoft.com/office/drawing/2014/main" id="{00000000-0008-0000-0900-00001FE40000}"/>
              </a:ext>
            </a:extLst>
          </xdr:cNvPr>
          <xdr:cNvSpPr/>
        </xdr:nvSpPr>
        <xdr:spPr bwMode="auto">
          <a:xfrm>
            <a:off x="5767586" y="8723052"/>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macro="" textlink="">
        <xdr:nvSpPr>
          <xdr:cNvPr id="58400" name="Option Button 32" hidden="1">
            <a:extLst>
              <a:ext uri="{63B3BB69-23CF-44E3-9099-C40C66FF867C}">
                <a14:compatExt xmlns:a14="http://schemas.microsoft.com/office/drawing/2010/main"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xmlns:a14="http://schemas.microsoft.com/office/drawing/2010/main"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0"/>
          <a:ext cx="304800" cy="714375"/>
          <a:chOff x="57631" y="54838"/>
          <a:chExt cx="3018" cy="7876"/>
        </a:xfrm>
      </xdr:grpSpPr>
      <xdr:sp macro="" textlink="">
        <xdr:nvSpPr>
          <xdr:cNvPr id="58402" name="Option Button 34" hidden="1">
            <a:extLst>
              <a:ext uri="{63B3BB69-23CF-44E3-9099-C40C66FF867C}">
                <a14:compatExt xmlns:a14="http://schemas.microsoft.com/office/drawing/2010/main"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xmlns:a14="http://schemas.microsoft.com/office/drawing/2010/main"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xmlns:a14="http://schemas.microsoft.com/office/drawing/2010/main"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601"/>
          <a:ext cx="232948" cy="707094"/>
          <a:chOff x="45321" y="72871"/>
          <a:chExt cx="2304" cy="6586"/>
        </a:xfrm>
      </xdr:grpSpPr>
      <xdr:sp macro="" textlink="">
        <xdr:nvSpPr>
          <xdr:cNvPr id="58405" name="Option Button 37" hidden="1">
            <a:extLst>
              <a:ext uri="{63B3BB69-23CF-44E3-9099-C40C66FF867C}">
                <a14:compatExt xmlns:a14="http://schemas.microsoft.com/office/drawing/2010/main"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xmlns:a14="http://schemas.microsoft.com/office/drawing/2010/main"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6" y="8232477"/>
          <a:ext cx="200248" cy="744722"/>
          <a:chOff x="4538991" y="8166027"/>
          <a:chExt cx="208649" cy="749790"/>
        </a:xfrm>
      </xdr:grpSpPr>
      <xdr:sp macro="" textlink="">
        <xdr:nvSpPr>
          <xdr:cNvPr id="58407" name="Option Button 39" hidden="1">
            <a:extLst>
              <a:ext uri="{63B3BB69-23CF-44E3-9099-C40C66FF867C}">
                <a14:compatExt xmlns:a14="http://schemas.microsoft.com/office/drawing/2010/main" spid="_x0000_s58407"/>
              </a:ext>
              <a:ext uri="{FF2B5EF4-FFF2-40B4-BE49-F238E27FC236}">
                <a16:creationId xmlns:a16="http://schemas.microsoft.com/office/drawing/2014/main" id="{00000000-0008-0000-0900-000027E40000}"/>
              </a:ext>
            </a:extLst>
          </xdr:cNvPr>
          <xdr:cNvSpPr/>
        </xdr:nvSpPr>
        <xdr:spPr bwMode="auto">
          <a:xfrm>
            <a:off x="4540531" y="8166027"/>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xmlns:a14="http://schemas.microsoft.com/office/drawing/2010/main" spid="_x0000_s58408"/>
              </a:ext>
              <a:ext uri="{FF2B5EF4-FFF2-40B4-BE49-F238E27FC236}">
                <a16:creationId xmlns:a16="http://schemas.microsoft.com/office/drawing/2014/main" id="{00000000-0008-0000-0900-000028E40000}"/>
              </a:ext>
            </a:extLst>
          </xdr:cNvPr>
          <xdr:cNvSpPr/>
        </xdr:nvSpPr>
        <xdr:spPr bwMode="auto">
          <a:xfrm>
            <a:off x="4538991" y="8640702"/>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58409" name="Group Box 41" hidden="1">
          <a:extLst>
            <a:ext uri="{63B3BB69-23CF-44E3-9099-C40C66FF867C}">
              <a14:compatExt xmlns:a14="http://schemas.microsoft.com/office/drawing/2010/main"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0"/>
          <a:ext cx="304802" cy="710980"/>
          <a:chOff x="5809589" y="7290616"/>
          <a:chExt cx="301595" cy="707491"/>
        </a:xfrm>
      </xdr:grpSpPr>
      <xdr:sp macro="" textlink="">
        <xdr:nvSpPr>
          <xdr:cNvPr id="58410" name="Option Button 42" hidden="1">
            <a:extLst>
              <a:ext uri="{63B3BB69-23CF-44E3-9099-C40C66FF867C}">
                <a14:compatExt xmlns:a14="http://schemas.microsoft.com/office/drawing/2010/main" spid="_x0000_s58410"/>
              </a:ext>
              <a:ext uri="{FF2B5EF4-FFF2-40B4-BE49-F238E27FC236}">
                <a16:creationId xmlns:a16="http://schemas.microsoft.com/office/drawing/2014/main" id="{00000000-0008-0000-0900-00002AE40000}"/>
              </a:ext>
            </a:extLst>
          </xdr:cNvPr>
          <xdr:cNvSpPr/>
        </xdr:nvSpPr>
        <xdr:spPr bwMode="auto">
          <a:xfrm>
            <a:off x="5809589" y="7290616"/>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xmlns:a14="http://schemas.microsoft.com/office/drawing/2010/main" spid="_x0000_s58411"/>
              </a:ext>
              <a:ext uri="{FF2B5EF4-FFF2-40B4-BE49-F238E27FC236}">
                <a16:creationId xmlns:a16="http://schemas.microsoft.com/office/drawing/2014/main" id="{00000000-0008-0000-0900-00002BE40000}"/>
              </a:ext>
            </a:extLst>
          </xdr:cNvPr>
          <xdr:cNvSpPr/>
        </xdr:nvSpPr>
        <xdr:spPr bwMode="auto">
          <a:xfrm>
            <a:off x="5809590" y="7752532"/>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50"/>
          <a:ext cx="304800" cy="685800"/>
          <a:chOff x="57686" y="45007"/>
          <a:chExt cx="3018" cy="8207"/>
        </a:xfrm>
      </xdr:grpSpPr>
      <xdr:sp macro="" textlink="">
        <xdr:nvSpPr>
          <xdr:cNvPr id="58412" name="Option Button 44" hidden="1">
            <a:extLst>
              <a:ext uri="{63B3BB69-23CF-44E3-9099-C40C66FF867C}">
                <a14:compatExt xmlns:a14="http://schemas.microsoft.com/office/drawing/2010/main"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xmlns:a14="http://schemas.microsoft.com/office/drawing/2010/main"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xmlns:a14="http://schemas.microsoft.com/office/drawing/2010/main"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5"/>
          <a:ext cx="304800" cy="685800"/>
          <a:chOff x="57631" y="54838"/>
          <a:chExt cx="3018" cy="7963"/>
        </a:xfrm>
      </xdr:grpSpPr>
      <xdr:sp macro="" textlink="">
        <xdr:nvSpPr>
          <xdr:cNvPr id="58415" name="Option Button 47" hidden="1">
            <a:extLst>
              <a:ext uri="{63B3BB69-23CF-44E3-9099-C40C66FF867C}">
                <a14:compatExt xmlns:a14="http://schemas.microsoft.com/office/drawing/2010/main"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xmlns:a14="http://schemas.microsoft.com/office/drawing/2010/main"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xmlns:a14="http://schemas.microsoft.com/office/drawing/2010/main"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60" name="Option Button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61" name="Option Button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62" name="Option Button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63" name="Option Button 4" hidden="1">
              <a:extLst>
                <a:ext uri="{63B3BB69-23CF-44E3-9099-C40C66FF867C}">
                  <a14:compatExt spid="_x0000_s5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8368" name="Option Button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58418" name="Option Button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419" name="Option Button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8420" name="Option Button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8421" name="Option Button 9"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8422" name="Option Button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58423" name="Option Button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58424" name="Option Button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8425" name="Group Box 13" hidden="1">
              <a:extLst>
                <a:ext uri="{63B3BB69-23CF-44E3-9099-C40C66FF867C}">
                  <a14:compatExt spid="_x0000_s58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8426" name="Group Box 14" hidden="1">
              <a:extLst>
                <a:ext uri="{63B3BB69-23CF-44E3-9099-C40C66FF867C}">
                  <a14:compatExt spid="_x0000_s583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8427" name="Group Box 15" hidden="1">
              <a:extLst>
                <a:ext uri="{63B3BB69-23CF-44E3-9099-C40C66FF867C}">
                  <a14:compatExt spid="_x0000_s583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8428" name="Group Box 16" hidden="1">
              <a:extLst>
                <a:ext uri="{63B3BB69-23CF-44E3-9099-C40C66FF867C}">
                  <a14:compatExt spid="_x0000_s583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28575</xdr:rowOff>
        </xdr:to>
        <xdr:sp macro="" textlink="">
          <xdr:nvSpPr>
            <xdr:cNvPr id="58429" name="Option Button 17" hidden="1">
              <a:extLst>
                <a:ext uri="{63B3BB69-23CF-44E3-9099-C40C66FF867C}">
                  <a14:compatExt spid="_x0000_s5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57150</xdr:rowOff>
        </xdr:from>
        <xdr:to>
          <xdr:col>29</xdr:col>
          <xdr:colOff>114300</xdr:colOff>
          <xdr:row>32</xdr:row>
          <xdr:rowOff>257175</xdr:rowOff>
        </xdr:to>
        <xdr:sp macro="" textlink="">
          <xdr:nvSpPr>
            <xdr:cNvPr id="58430" name="Option Button 18" hidden="1">
              <a:extLst>
                <a:ext uri="{63B3BB69-23CF-44E3-9099-C40C66FF867C}">
                  <a14:compatExt spid="_x0000_s5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47625</xdr:rowOff>
        </xdr:from>
        <xdr:to>
          <xdr:col>29</xdr:col>
          <xdr:colOff>114300</xdr:colOff>
          <xdr:row>34</xdr:row>
          <xdr:rowOff>0</xdr:rowOff>
        </xdr:to>
        <xdr:sp macro="" textlink="">
          <xdr:nvSpPr>
            <xdr:cNvPr id="58431" name="Option Button 19" hidden="1">
              <a:extLst>
                <a:ext uri="{63B3BB69-23CF-44E3-9099-C40C66FF867C}">
                  <a14:compatExt spid="_x0000_s5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8432" name="Group Box 20" hidden="1">
              <a:extLst>
                <a:ext uri="{63B3BB69-23CF-44E3-9099-C40C66FF867C}">
                  <a14:compatExt spid="_x0000_s583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8433" name="Group Box 21" hidden="1">
              <a:extLst>
                <a:ext uri="{63B3BB69-23CF-44E3-9099-C40C66FF867C}">
                  <a14:compatExt spid="_x0000_s583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434" name="Group Box 22" hidden="1">
              <a:extLst>
                <a:ext uri="{63B3BB69-23CF-44E3-9099-C40C66FF867C}">
                  <a14:compatExt spid="_x0000_s58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8435" name="Group Box 23" hidden="1">
              <a:extLst>
                <a:ext uri="{63B3BB69-23CF-44E3-9099-C40C66FF867C}">
                  <a14:compatExt spid="_x0000_s58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8436" name="Group Box 24" hidden="1">
              <a:extLst>
                <a:ext uri="{63B3BB69-23CF-44E3-9099-C40C66FF867C}">
                  <a14:compatExt spid="_x0000_s583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8437" name="Group Box 25" hidden="1">
              <a:extLst>
                <a:ext uri="{63B3BB69-23CF-44E3-9099-C40C66FF867C}">
                  <a14:compatExt spid="_x0000_s583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8438" name="Group Box 26" hidden="1">
              <a:extLst>
                <a:ext uri="{63B3BB69-23CF-44E3-9099-C40C66FF867C}">
                  <a14:compatExt spid="_x0000_s583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8439" name="Group Box 27" hidden="1">
              <a:extLst>
                <a:ext uri="{63B3BB69-23CF-44E3-9099-C40C66FF867C}">
                  <a14:compatExt spid="_x0000_s583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8440" name="Group Box 28" hidden="1">
              <a:extLst>
                <a:ext uri="{63B3BB69-23CF-44E3-9099-C40C66FF867C}">
                  <a14:compatExt spid="_x0000_s583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8441" name="Group Box 29" hidden="1">
              <a:extLst>
                <a:ext uri="{63B3BB69-23CF-44E3-9099-C40C66FF867C}">
                  <a14:compatExt spid="_x0000_s583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58442" name="Option Button 30" hidden="1">
              <a:extLst>
                <a:ext uri="{63B3BB69-23CF-44E3-9099-C40C66FF867C}">
                  <a14:compatExt spid="_x0000_s5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58443" name="Option Button 31" hidden="1">
              <a:extLst>
                <a:ext uri="{63B3BB69-23CF-44E3-9099-C40C66FF867C}">
                  <a14:compatExt spid="_x0000_s5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58444" name="Option Button 32" hidden="1">
              <a:extLst>
                <a:ext uri="{63B3BB69-23CF-44E3-9099-C40C66FF867C}">
                  <a14:compatExt spid="_x0000_s5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58445" name="Option Button 33" hidden="1">
              <a:extLst>
                <a:ext uri="{63B3BB69-23CF-44E3-9099-C40C66FF867C}">
                  <a14:compatExt spid="_x0000_s5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58446" name="Option Button 34" hidden="1">
              <a:extLst>
                <a:ext uri="{63B3BB69-23CF-44E3-9099-C40C66FF867C}">
                  <a14:compatExt spid="_x0000_s5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58447" name="Option Button 35" hidden="1">
              <a:extLst>
                <a:ext uri="{63B3BB69-23CF-44E3-9099-C40C66FF867C}">
                  <a14:compatExt spid="_x0000_s5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58448" name="Option Button 36" hidden="1">
              <a:extLst>
                <a:ext uri="{63B3BB69-23CF-44E3-9099-C40C66FF867C}">
                  <a14:compatExt spid="_x0000_s5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58449" name="Option Button 37" hidden="1">
              <a:extLst>
                <a:ext uri="{63B3BB69-23CF-44E3-9099-C40C66FF867C}">
                  <a14:compatExt spid="_x0000_s5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58450" name="Option Button 38" hidden="1">
              <a:extLst>
                <a:ext uri="{63B3BB69-23CF-44E3-9099-C40C66FF867C}">
                  <a14:compatExt spid="_x0000_s5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58451" name="Option Button 39" hidden="1">
              <a:extLst>
                <a:ext uri="{63B3BB69-23CF-44E3-9099-C40C66FF867C}">
                  <a14:compatExt spid="_x0000_s5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58452" name="Option Button 40" hidden="1">
              <a:extLst>
                <a:ext uri="{63B3BB69-23CF-44E3-9099-C40C66FF867C}">
                  <a14:compatExt spid="_x0000_s5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8453" name="Group Box 41" hidden="1">
              <a:extLst>
                <a:ext uri="{63B3BB69-23CF-44E3-9099-C40C66FF867C}">
                  <a14:compatExt spid="_x0000_s584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58454" name="Option Button 42" hidden="1">
              <a:extLst>
                <a:ext uri="{63B3BB69-23CF-44E3-9099-C40C66FF867C}">
                  <a14:compatExt spid="_x0000_s5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58455" name="Option Button 43" hidden="1">
              <a:extLst>
                <a:ext uri="{63B3BB69-23CF-44E3-9099-C40C66FF867C}">
                  <a14:compatExt spid="_x0000_s5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228600</xdr:rowOff>
        </xdr:to>
        <xdr:sp macro="" textlink="">
          <xdr:nvSpPr>
            <xdr:cNvPr id="58456" name="Option Button 44" hidden="1">
              <a:extLst>
                <a:ext uri="{63B3BB69-23CF-44E3-9099-C40C66FF867C}">
                  <a14:compatExt spid="_x0000_s5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228600</xdr:rowOff>
        </xdr:to>
        <xdr:sp macro="" textlink="">
          <xdr:nvSpPr>
            <xdr:cNvPr id="58457" name="Option Button 45" hidden="1">
              <a:extLst>
                <a:ext uri="{63B3BB69-23CF-44E3-9099-C40C66FF867C}">
                  <a14:compatExt spid="_x0000_s5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58458" name="Option Button 46" hidden="1">
              <a:extLst>
                <a:ext uri="{63B3BB69-23CF-44E3-9099-C40C66FF867C}">
                  <a14:compatExt spid="_x0000_s5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19050</xdr:rowOff>
        </xdr:to>
        <xdr:sp macro="" textlink="">
          <xdr:nvSpPr>
            <xdr:cNvPr id="58459" name="Option Button 47" hidden="1">
              <a:extLst>
                <a:ext uri="{63B3BB69-23CF-44E3-9099-C40C66FF867C}">
                  <a14:compatExt spid="_x0000_s5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57150</xdr:rowOff>
        </xdr:from>
        <xdr:to>
          <xdr:col>37</xdr:col>
          <xdr:colOff>114300</xdr:colOff>
          <xdr:row>32</xdr:row>
          <xdr:rowOff>238125</xdr:rowOff>
        </xdr:to>
        <xdr:sp macro="" textlink="">
          <xdr:nvSpPr>
            <xdr:cNvPr id="58460" name="Option Button 48" hidden="1">
              <a:extLst>
                <a:ext uri="{63B3BB69-23CF-44E3-9099-C40C66FF867C}">
                  <a14:compatExt spid="_x0000_s5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33</xdr:row>
          <xdr:rowOff>9525</xdr:rowOff>
        </xdr:from>
        <xdr:to>
          <xdr:col>37</xdr:col>
          <xdr:colOff>104775</xdr:colOff>
          <xdr:row>34</xdr:row>
          <xdr:rowOff>0</xdr:rowOff>
        </xdr:to>
        <xdr:sp macro="" textlink="">
          <xdr:nvSpPr>
            <xdr:cNvPr id="58461" name="Option Button 49" hidden="1">
              <a:extLst>
                <a:ext uri="{63B3BB69-23CF-44E3-9099-C40C66FF867C}">
                  <a14:compatExt spid="_x0000_s5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5"/>
          <a:ext cx="304800" cy="400050"/>
          <a:chOff x="4501773" y="3772527"/>
          <a:chExt cx="303832" cy="486924"/>
        </a:xfrm>
      </xdr:grpSpPr>
      <xdr:sp macro="" textlink="">
        <xdr:nvSpPr>
          <xdr:cNvPr id="49153" name="Option Button 1" hidden="1">
            <a:extLst>
              <a:ext uri="{63B3BB69-23CF-44E3-9099-C40C66FF867C}">
                <a14:compatExt xmlns:a14="http://schemas.microsoft.com/office/drawing/2010/main" spid="_x0000_s49153"/>
              </a:ext>
              <a:ext uri="{FF2B5EF4-FFF2-40B4-BE49-F238E27FC236}">
                <a16:creationId xmlns:a16="http://schemas.microsoft.com/office/drawing/2014/main" id="{00000000-0008-0000-0A00-000001C00000}"/>
              </a:ext>
            </a:extLst>
          </xdr:cNvPr>
          <xdr:cNvSpPr/>
        </xdr:nvSpPr>
        <xdr:spPr bwMode="auto">
          <a:xfrm>
            <a:off x="4501773" y="3772527"/>
            <a:ext cx="303832" cy="248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xmlns:a14="http://schemas.microsoft.com/office/drawing/2010/main" spid="_x0000_s49154"/>
              </a:ext>
              <a:ext uri="{FF2B5EF4-FFF2-40B4-BE49-F238E27FC236}">
                <a16:creationId xmlns:a16="http://schemas.microsoft.com/office/drawing/2014/main" id="{00000000-0008-0000-0A00-000002C00000}"/>
              </a:ext>
            </a:extLst>
          </xdr:cNvPr>
          <xdr:cNvSpPr/>
        </xdr:nvSpPr>
        <xdr:spPr bwMode="auto">
          <a:xfrm>
            <a:off x="4501773" y="4021328"/>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5"/>
          <a:ext cx="304800" cy="714375"/>
          <a:chOff x="4479758" y="4496251"/>
          <a:chExt cx="301792" cy="780111"/>
        </a:xfrm>
      </xdr:grpSpPr>
      <xdr:sp macro="" textlink="">
        <xdr:nvSpPr>
          <xdr:cNvPr id="49155" name="Option Button 3" hidden="1">
            <a:extLst>
              <a:ext uri="{63B3BB69-23CF-44E3-9099-C40C66FF867C}">
                <a14:compatExt xmlns:a14="http://schemas.microsoft.com/office/drawing/2010/main" spid="_x0000_s49155"/>
              </a:ext>
              <a:ext uri="{FF2B5EF4-FFF2-40B4-BE49-F238E27FC236}">
                <a16:creationId xmlns:a16="http://schemas.microsoft.com/office/drawing/2014/main" id="{00000000-0008-0000-0A00-000003C00000}"/>
              </a:ext>
            </a:extLst>
          </xdr:cNvPr>
          <xdr:cNvSpPr/>
        </xdr:nvSpPr>
        <xdr:spPr bwMode="auto">
          <a:xfrm>
            <a:off x="4479758" y="4496251"/>
            <a:ext cx="301792" cy="23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xmlns:a14="http://schemas.microsoft.com/office/drawing/2010/main"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xmlns:a14="http://schemas.microsoft.com/office/drawing/2010/main" spid="_x0000_s49157"/>
              </a:ext>
              <a:ext uri="{FF2B5EF4-FFF2-40B4-BE49-F238E27FC236}">
                <a16:creationId xmlns:a16="http://schemas.microsoft.com/office/drawing/2014/main" id="{00000000-0008-0000-0A00-000005C00000}"/>
              </a:ext>
            </a:extLst>
          </xdr:cNvPr>
          <xdr:cNvSpPr/>
        </xdr:nvSpPr>
        <xdr:spPr bwMode="auto">
          <a:xfrm>
            <a:off x="4479758" y="5028209"/>
            <a:ext cx="301792" cy="2481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8"/>
          <a:ext cx="304800" cy="698090"/>
          <a:chOff x="4549825" y="5456623"/>
          <a:chExt cx="308371" cy="762858"/>
        </a:xfrm>
      </xdr:grpSpPr>
      <xdr:sp macro="" textlink="">
        <xdr:nvSpPr>
          <xdr:cNvPr id="49158" name="Option Button 6" hidden="1">
            <a:extLst>
              <a:ext uri="{63B3BB69-23CF-44E3-9099-C40C66FF867C}">
                <a14:compatExt xmlns:a14="http://schemas.microsoft.com/office/drawing/2010/main" spid="_x0000_s49158"/>
              </a:ext>
              <a:ext uri="{FF2B5EF4-FFF2-40B4-BE49-F238E27FC236}">
                <a16:creationId xmlns:a16="http://schemas.microsoft.com/office/drawing/2014/main" id="{00000000-0008-0000-0A00-000006C00000}"/>
              </a:ext>
            </a:extLst>
          </xdr:cNvPr>
          <xdr:cNvSpPr/>
        </xdr:nvSpPr>
        <xdr:spPr bwMode="auto">
          <a:xfrm>
            <a:off x="4549825" y="5456623"/>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xmlns:a14="http://schemas.microsoft.com/office/drawing/2010/main" spid="_x0000_s49159"/>
              </a:ext>
              <a:ext uri="{FF2B5EF4-FFF2-40B4-BE49-F238E27FC236}">
                <a16:creationId xmlns:a16="http://schemas.microsoft.com/office/drawing/2014/main" id="{00000000-0008-0000-0A00-000007C000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xmlns:a14="http://schemas.microsoft.com/office/drawing/2010/main" spid="_x0000_s49160"/>
              </a:ext>
              <a:ext uri="{FF2B5EF4-FFF2-40B4-BE49-F238E27FC236}">
                <a16:creationId xmlns:a16="http://schemas.microsoft.com/office/drawing/2014/main" id="{00000000-0008-0000-0A00-000008C00000}"/>
              </a:ext>
            </a:extLst>
          </xdr:cNvPr>
          <xdr:cNvSpPr/>
        </xdr:nvSpPr>
        <xdr:spPr bwMode="auto">
          <a:xfrm>
            <a:off x="4549825" y="6000409"/>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49161" name="Option Button 9" hidden="1">
          <a:extLst>
            <a:ext uri="{63B3BB69-23CF-44E3-9099-C40C66FF867C}">
              <a14:compatExt xmlns:a14="http://schemas.microsoft.com/office/drawing/2010/main"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49162" name="Option Button 10" hidden="1">
          <a:extLst>
            <a:ext uri="{63B3BB69-23CF-44E3-9099-C40C66FF867C}">
              <a14:compatExt xmlns:a14="http://schemas.microsoft.com/office/drawing/2010/main"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57"/>
          <a:ext cx="304800" cy="371475"/>
          <a:chOff x="5763126" y="8931915"/>
          <a:chExt cx="301792" cy="494787"/>
        </a:xfrm>
      </xdr:grpSpPr>
      <xdr:sp macro="" textlink="">
        <xdr:nvSpPr>
          <xdr:cNvPr id="49163" name="Option Button 11" hidden="1">
            <a:extLst>
              <a:ext uri="{63B3BB69-23CF-44E3-9099-C40C66FF867C}">
                <a14:compatExt xmlns:a14="http://schemas.microsoft.com/office/drawing/2010/main" spid="_x0000_s49163"/>
              </a:ext>
              <a:ext uri="{FF2B5EF4-FFF2-40B4-BE49-F238E27FC236}">
                <a16:creationId xmlns:a16="http://schemas.microsoft.com/office/drawing/2014/main" id="{00000000-0008-0000-0A00-00000BC00000}"/>
              </a:ext>
            </a:extLst>
          </xdr:cNvPr>
          <xdr:cNvSpPr/>
        </xdr:nvSpPr>
        <xdr:spPr bwMode="auto">
          <a:xfrm>
            <a:off x="5763126" y="8931915"/>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xmlns:a14="http://schemas.microsoft.com/office/drawing/2010/main" spid="_x0000_s49164"/>
              </a:ext>
              <a:ext uri="{FF2B5EF4-FFF2-40B4-BE49-F238E27FC236}">
                <a16:creationId xmlns:a16="http://schemas.microsoft.com/office/drawing/2014/main" id="{00000000-0008-0000-0A00-00000CC000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49165" name="Group Box 13" hidden="1">
          <a:extLst>
            <a:ext uri="{63B3BB69-23CF-44E3-9099-C40C66FF867C}">
              <a14:compatExt xmlns:a14="http://schemas.microsoft.com/office/drawing/2010/main"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49166" name="Group Box 14" hidden="1">
          <a:extLst>
            <a:ext uri="{63B3BB69-23CF-44E3-9099-C40C66FF867C}">
              <a14:compatExt xmlns:a14="http://schemas.microsoft.com/office/drawing/2010/main"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49167" name="Group Box 15" hidden="1">
          <a:extLst>
            <a:ext uri="{63B3BB69-23CF-44E3-9099-C40C66FF867C}">
              <a14:compatExt xmlns:a14="http://schemas.microsoft.com/office/drawing/2010/main"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47625</xdr:rowOff>
    </xdr:to>
    <xdr:sp macro="" textlink="">
      <xdr:nvSpPr>
        <xdr:cNvPr id="49168" name="Group Box 16" hidden="1">
          <a:extLst>
            <a:ext uri="{63B3BB69-23CF-44E3-9099-C40C66FF867C}">
              <a14:compatExt xmlns:a14="http://schemas.microsoft.com/office/drawing/2010/main"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1"/>
          <a:chExt cx="308371" cy="779281"/>
        </a:xfrm>
      </xdr:grpSpPr>
      <xdr:sp macro="" textlink="">
        <xdr:nvSpPr>
          <xdr:cNvPr id="49169" name="Option Button 17" hidden="1">
            <a:extLst>
              <a:ext uri="{63B3BB69-23CF-44E3-9099-C40C66FF867C}">
                <a14:compatExt xmlns:a14="http://schemas.microsoft.com/office/drawing/2010/main" spid="_x0000_s49169"/>
              </a:ext>
              <a:ext uri="{FF2B5EF4-FFF2-40B4-BE49-F238E27FC236}">
                <a16:creationId xmlns:a16="http://schemas.microsoft.com/office/drawing/2014/main" id="{00000000-0008-0000-0A00-000011C00000}"/>
              </a:ext>
            </a:extLst>
          </xdr:cNvPr>
          <xdr:cNvSpPr/>
        </xdr:nvSpPr>
        <xdr:spPr bwMode="auto">
          <a:xfrm>
            <a:off x="4549825" y="6438941"/>
            <a:ext cx="308371"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xmlns:a14="http://schemas.microsoft.com/office/drawing/2010/main"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xmlns:a14="http://schemas.microsoft.com/office/drawing/2010/main" spid="_x0000_s49171"/>
              </a:ext>
              <a:ext uri="{FF2B5EF4-FFF2-40B4-BE49-F238E27FC236}">
                <a16:creationId xmlns:a16="http://schemas.microsoft.com/office/drawing/2014/main" id="{00000000-0008-0000-0A00-000013C00000}"/>
              </a:ext>
            </a:extLst>
          </xdr:cNvPr>
          <xdr:cNvSpPr/>
        </xdr:nvSpPr>
        <xdr:spPr bwMode="auto">
          <a:xfrm>
            <a:off x="4549825" y="6999145"/>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xmlns:a14="http://schemas.microsoft.com/office/drawing/2010/main"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46</xdr:row>
      <xdr:rowOff>19050</xdr:rowOff>
    </xdr:to>
    <xdr:sp macro="" textlink="">
      <xdr:nvSpPr>
        <xdr:cNvPr id="49173" name="Group Box 21" hidden="1">
          <a:extLst>
            <a:ext uri="{63B3BB69-23CF-44E3-9099-C40C66FF867C}">
              <a14:compatExt xmlns:a14="http://schemas.microsoft.com/office/drawing/2010/main"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49174" name="Group Box 22" hidden="1">
          <a:extLst>
            <a:ext uri="{63B3BB69-23CF-44E3-9099-C40C66FF867C}">
              <a14:compatExt xmlns:a14="http://schemas.microsoft.com/office/drawing/2010/main"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9525</xdr:rowOff>
    </xdr:to>
    <xdr:sp macro="" textlink="">
      <xdr:nvSpPr>
        <xdr:cNvPr id="49175" name="Group Box 23" hidden="1">
          <a:extLst>
            <a:ext uri="{63B3BB69-23CF-44E3-9099-C40C66FF867C}">
              <a14:compatExt xmlns:a14="http://schemas.microsoft.com/office/drawing/2010/main"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38100</xdr:rowOff>
    </xdr:to>
    <xdr:sp macro="" textlink="">
      <xdr:nvSpPr>
        <xdr:cNvPr id="49176" name="Group Box 24" hidden="1">
          <a:extLst>
            <a:ext uri="{63B3BB69-23CF-44E3-9099-C40C66FF867C}">
              <a14:compatExt xmlns:a14="http://schemas.microsoft.com/office/drawing/2010/main"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49177" name="Group Box 25" hidden="1">
          <a:extLst>
            <a:ext uri="{63B3BB69-23CF-44E3-9099-C40C66FF867C}">
              <a14:compatExt xmlns:a14="http://schemas.microsoft.com/office/drawing/2010/main"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123825</xdr:rowOff>
    </xdr:to>
    <xdr:sp macro="" textlink="">
      <xdr:nvSpPr>
        <xdr:cNvPr id="49178" name="Group Box 26" hidden="1">
          <a:extLst>
            <a:ext uri="{63B3BB69-23CF-44E3-9099-C40C66FF867C}">
              <a14:compatExt xmlns:a14="http://schemas.microsoft.com/office/drawing/2010/main"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49179" name="Group Box 27" hidden="1">
          <a:extLst>
            <a:ext uri="{63B3BB69-23CF-44E3-9099-C40C66FF867C}">
              <a14:compatExt xmlns:a14="http://schemas.microsoft.com/office/drawing/2010/main"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49180" name="Group Box 28" hidden="1">
          <a:extLst>
            <a:ext uri="{63B3BB69-23CF-44E3-9099-C40C66FF867C}">
              <a14:compatExt xmlns:a14="http://schemas.microsoft.com/office/drawing/2010/main"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49181" name="Group Box 29" hidden="1">
          <a:extLst>
            <a:ext uri="{63B3BB69-23CF-44E3-9099-C40C66FF867C}">
              <a14:compatExt xmlns:a14="http://schemas.microsoft.com/office/drawing/2010/main"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799" y="8239850"/>
          <a:ext cx="220577" cy="694590"/>
          <a:chOff x="5767586" y="8168737"/>
          <a:chExt cx="217616" cy="792441"/>
        </a:xfrm>
      </xdr:grpSpPr>
      <xdr:sp macro="" textlink="">
        <xdr:nvSpPr>
          <xdr:cNvPr id="49182" name="Option Button 30" hidden="1">
            <a:extLst>
              <a:ext uri="{63B3BB69-23CF-44E3-9099-C40C66FF867C}">
                <a14:compatExt xmlns:a14="http://schemas.microsoft.com/office/drawing/2010/main" spid="_x0000_s49182"/>
              </a:ext>
              <a:ext uri="{FF2B5EF4-FFF2-40B4-BE49-F238E27FC236}">
                <a16:creationId xmlns:a16="http://schemas.microsoft.com/office/drawing/2014/main" id="{00000000-0008-0000-0A00-00001EC00000}"/>
              </a:ext>
            </a:extLst>
          </xdr:cNvPr>
          <xdr:cNvSpPr/>
        </xdr:nvSpPr>
        <xdr:spPr bwMode="auto">
          <a:xfrm>
            <a:off x="5768129" y="8168737"/>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xmlns:a14="http://schemas.microsoft.com/office/drawing/2010/main" spid="_x0000_s49183"/>
              </a:ext>
              <a:ext uri="{FF2B5EF4-FFF2-40B4-BE49-F238E27FC236}">
                <a16:creationId xmlns:a16="http://schemas.microsoft.com/office/drawing/2014/main" id="{00000000-0008-0000-0A00-00001FC00000}"/>
              </a:ext>
            </a:extLst>
          </xdr:cNvPr>
          <xdr:cNvSpPr/>
        </xdr:nvSpPr>
        <xdr:spPr bwMode="auto">
          <a:xfrm>
            <a:off x="5767586" y="8723052"/>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macro="" textlink="">
        <xdr:nvSpPr>
          <xdr:cNvPr id="49184" name="Option Button 32" hidden="1">
            <a:extLst>
              <a:ext uri="{63B3BB69-23CF-44E3-9099-C40C66FF867C}">
                <a14:compatExt xmlns:a14="http://schemas.microsoft.com/office/drawing/2010/main"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xmlns:a14="http://schemas.microsoft.com/office/drawing/2010/main"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0"/>
          <a:ext cx="304800" cy="714375"/>
          <a:chOff x="57631" y="54838"/>
          <a:chExt cx="3018" cy="7876"/>
        </a:xfrm>
      </xdr:grpSpPr>
      <xdr:sp macro="" textlink="">
        <xdr:nvSpPr>
          <xdr:cNvPr id="49186" name="Option Button 34" hidden="1">
            <a:extLst>
              <a:ext uri="{63B3BB69-23CF-44E3-9099-C40C66FF867C}">
                <a14:compatExt xmlns:a14="http://schemas.microsoft.com/office/drawing/2010/main"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xmlns:a14="http://schemas.microsoft.com/office/drawing/2010/main"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xmlns:a14="http://schemas.microsoft.com/office/drawing/2010/main"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601"/>
          <a:ext cx="232948" cy="707094"/>
          <a:chOff x="45321" y="72871"/>
          <a:chExt cx="2304" cy="6586"/>
        </a:xfrm>
      </xdr:grpSpPr>
      <xdr:sp macro="" textlink="">
        <xdr:nvSpPr>
          <xdr:cNvPr id="49189" name="Option Button 37" hidden="1">
            <a:extLst>
              <a:ext uri="{63B3BB69-23CF-44E3-9099-C40C66FF867C}">
                <a14:compatExt xmlns:a14="http://schemas.microsoft.com/office/drawing/2010/main"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xmlns:a14="http://schemas.microsoft.com/office/drawing/2010/main"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6" y="8232477"/>
          <a:ext cx="200248" cy="744722"/>
          <a:chOff x="4538991" y="8166027"/>
          <a:chExt cx="208649" cy="749790"/>
        </a:xfrm>
      </xdr:grpSpPr>
      <xdr:sp macro="" textlink="">
        <xdr:nvSpPr>
          <xdr:cNvPr id="49191" name="Option Button 39" hidden="1">
            <a:extLst>
              <a:ext uri="{63B3BB69-23CF-44E3-9099-C40C66FF867C}">
                <a14:compatExt xmlns:a14="http://schemas.microsoft.com/office/drawing/2010/main" spid="_x0000_s49191"/>
              </a:ext>
              <a:ext uri="{FF2B5EF4-FFF2-40B4-BE49-F238E27FC236}">
                <a16:creationId xmlns:a16="http://schemas.microsoft.com/office/drawing/2014/main" id="{00000000-0008-0000-0A00-000027C00000}"/>
              </a:ext>
            </a:extLst>
          </xdr:cNvPr>
          <xdr:cNvSpPr/>
        </xdr:nvSpPr>
        <xdr:spPr bwMode="auto">
          <a:xfrm>
            <a:off x="4540531" y="8166027"/>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xmlns:a14="http://schemas.microsoft.com/office/drawing/2010/main" spid="_x0000_s49192"/>
              </a:ext>
              <a:ext uri="{FF2B5EF4-FFF2-40B4-BE49-F238E27FC236}">
                <a16:creationId xmlns:a16="http://schemas.microsoft.com/office/drawing/2014/main" id="{00000000-0008-0000-0A00-000028C00000}"/>
              </a:ext>
            </a:extLst>
          </xdr:cNvPr>
          <xdr:cNvSpPr/>
        </xdr:nvSpPr>
        <xdr:spPr bwMode="auto">
          <a:xfrm>
            <a:off x="4538991" y="8640702"/>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49193" name="Group Box 41" hidden="1">
          <a:extLst>
            <a:ext uri="{63B3BB69-23CF-44E3-9099-C40C66FF867C}">
              <a14:compatExt xmlns:a14="http://schemas.microsoft.com/office/drawing/2010/main"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0"/>
          <a:ext cx="304802" cy="710980"/>
          <a:chOff x="5809589" y="7290616"/>
          <a:chExt cx="301595" cy="707491"/>
        </a:xfrm>
      </xdr:grpSpPr>
      <xdr:sp macro="" textlink="">
        <xdr:nvSpPr>
          <xdr:cNvPr id="49194" name="Option Button 42" hidden="1">
            <a:extLst>
              <a:ext uri="{63B3BB69-23CF-44E3-9099-C40C66FF867C}">
                <a14:compatExt xmlns:a14="http://schemas.microsoft.com/office/drawing/2010/main" spid="_x0000_s49194"/>
              </a:ext>
              <a:ext uri="{FF2B5EF4-FFF2-40B4-BE49-F238E27FC236}">
                <a16:creationId xmlns:a16="http://schemas.microsoft.com/office/drawing/2014/main" id="{00000000-0008-0000-0A00-00002AC00000}"/>
              </a:ext>
            </a:extLst>
          </xdr:cNvPr>
          <xdr:cNvSpPr/>
        </xdr:nvSpPr>
        <xdr:spPr bwMode="auto">
          <a:xfrm>
            <a:off x="5809589" y="7290616"/>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xmlns:a14="http://schemas.microsoft.com/office/drawing/2010/main" spid="_x0000_s49195"/>
              </a:ext>
              <a:ext uri="{FF2B5EF4-FFF2-40B4-BE49-F238E27FC236}">
                <a16:creationId xmlns:a16="http://schemas.microsoft.com/office/drawing/2014/main" id="{00000000-0008-0000-0A00-00002BC00000}"/>
              </a:ext>
            </a:extLst>
          </xdr:cNvPr>
          <xdr:cNvSpPr/>
        </xdr:nvSpPr>
        <xdr:spPr bwMode="auto">
          <a:xfrm>
            <a:off x="5809590" y="7752532"/>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50"/>
          <a:ext cx="304800" cy="685800"/>
          <a:chOff x="57686" y="45007"/>
          <a:chExt cx="3018" cy="8207"/>
        </a:xfrm>
      </xdr:grpSpPr>
      <xdr:sp macro="" textlink="">
        <xdr:nvSpPr>
          <xdr:cNvPr id="49196" name="Option Button 44" hidden="1">
            <a:extLst>
              <a:ext uri="{63B3BB69-23CF-44E3-9099-C40C66FF867C}">
                <a14:compatExt xmlns:a14="http://schemas.microsoft.com/office/drawing/2010/main"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xmlns:a14="http://schemas.microsoft.com/office/drawing/2010/main"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xmlns:a14="http://schemas.microsoft.com/office/drawing/2010/main"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5"/>
          <a:ext cx="304800" cy="685800"/>
          <a:chOff x="57631" y="54838"/>
          <a:chExt cx="3018" cy="7963"/>
        </a:xfrm>
      </xdr:grpSpPr>
      <xdr:sp macro="" textlink="">
        <xdr:nvSpPr>
          <xdr:cNvPr id="49199" name="Option Button 47" hidden="1">
            <a:extLst>
              <a:ext uri="{63B3BB69-23CF-44E3-9099-C40C66FF867C}">
                <a14:compatExt xmlns:a14="http://schemas.microsoft.com/office/drawing/2010/main"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xmlns:a14="http://schemas.microsoft.com/office/drawing/2010/main"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xmlns:a14="http://schemas.microsoft.com/office/drawing/2010/main"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60" name="Option Button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61" name="Option Button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62" name="Option Button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63" name="Option Button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49152" name="Option Button 5" hidden="1">
              <a:extLst>
                <a:ext uri="{63B3BB69-23CF-44E3-9099-C40C66FF867C}">
                  <a14:compatExt spid="_x0000_s4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49202" name="Option Button 6" hidden="1">
              <a:extLst>
                <a:ext uri="{63B3BB69-23CF-44E3-9099-C40C66FF867C}">
                  <a14:compatExt spid="_x0000_s4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49203" name="Option Button 7" hidden="1">
              <a:extLst>
                <a:ext uri="{63B3BB69-23CF-44E3-9099-C40C66FF867C}">
                  <a14:compatExt spid="_x0000_s4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49204" name="Option Button 8" hidden="1">
              <a:extLst>
                <a:ext uri="{63B3BB69-23CF-44E3-9099-C40C66FF867C}">
                  <a14:compatExt spid="_x0000_s4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9205" name="Option Button 9"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9206" name="Option Button 10" hidden="1">
              <a:extLst>
                <a:ext uri="{63B3BB69-23CF-44E3-9099-C40C66FF867C}">
                  <a14:compatExt spid="_x0000_s4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49207" name="Option Button 11"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49208" name="Option Button 12" hidden="1">
              <a:extLst>
                <a:ext uri="{63B3BB69-23CF-44E3-9099-C40C66FF867C}">
                  <a14:compatExt spid="_x0000_s4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9209" name="Group Box 13" hidden="1">
              <a:extLst>
                <a:ext uri="{63B3BB69-23CF-44E3-9099-C40C66FF867C}">
                  <a14:compatExt spid="_x0000_s49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9210" name="Group Box 14" hidden="1">
              <a:extLst>
                <a:ext uri="{63B3BB69-23CF-44E3-9099-C40C66FF867C}">
                  <a14:compatExt spid="_x0000_s491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9211" name="Group Box 15" hidden="1">
              <a:extLst>
                <a:ext uri="{63B3BB69-23CF-44E3-9099-C40C66FF867C}">
                  <a14:compatExt spid="_x0000_s49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9212" name="Group Box 16" hidden="1">
              <a:extLst>
                <a:ext uri="{63B3BB69-23CF-44E3-9099-C40C66FF867C}">
                  <a14:compatExt spid="_x0000_s49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28575</xdr:rowOff>
        </xdr:to>
        <xdr:sp macro="" textlink="">
          <xdr:nvSpPr>
            <xdr:cNvPr id="49213" name="Option Button 17" hidden="1">
              <a:extLst>
                <a:ext uri="{63B3BB69-23CF-44E3-9099-C40C66FF867C}">
                  <a14:compatExt spid="_x0000_s49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57150</xdr:rowOff>
        </xdr:from>
        <xdr:to>
          <xdr:col>29</xdr:col>
          <xdr:colOff>114300</xdr:colOff>
          <xdr:row>32</xdr:row>
          <xdr:rowOff>257175</xdr:rowOff>
        </xdr:to>
        <xdr:sp macro="" textlink="">
          <xdr:nvSpPr>
            <xdr:cNvPr id="49214" name="Option Button 18" hidden="1">
              <a:extLst>
                <a:ext uri="{63B3BB69-23CF-44E3-9099-C40C66FF867C}">
                  <a14:compatExt spid="_x0000_s49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47625</xdr:rowOff>
        </xdr:from>
        <xdr:to>
          <xdr:col>29</xdr:col>
          <xdr:colOff>114300</xdr:colOff>
          <xdr:row>34</xdr:row>
          <xdr:rowOff>0</xdr:rowOff>
        </xdr:to>
        <xdr:sp macro="" textlink="">
          <xdr:nvSpPr>
            <xdr:cNvPr id="49215" name="Option Button 19" hidden="1">
              <a:extLst>
                <a:ext uri="{63B3BB69-23CF-44E3-9099-C40C66FF867C}">
                  <a14:compatExt spid="_x0000_s49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9216" name="Group Box 20" hidden="1">
              <a:extLst>
                <a:ext uri="{63B3BB69-23CF-44E3-9099-C40C66FF867C}">
                  <a14:compatExt spid="_x0000_s49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9217" name="Group Box 21" hidden="1">
              <a:extLst>
                <a:ext uri="{63B3BB69-23CF-44E3-9099-C40C66FF867C}">
                  <a14:compatExt spid="_x0000_s49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9218" name="Group Box 22" hidden="1">
              <a:extLst>
                <a:ext uri="{63B3BB69-23CF-44E3-9099-C40C66FF867C}">
                  <a14:compatExt spid="_x0000_s49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9219" name="Group Box 23" hidden="1">
              <a:extLst>
                <a:ext uri="{63B3BB69-23CF-44E3-9099-C40C66FF867C}">
                  <a14:compatExt spid="_x0000_s49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9220" name="Group Box 24" hidden="1">
              <a:extLst>
                <a:ext uri="{63B3BB69-23CF-44E3-9099-C40C66FF867C}">
                  <a14:compatExt spid="_x0000_s49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9221" name="Group Box 25" hidden="1">
              <a:extLst>
                <a:ext uri="{63B3BB69-23CF-44E3-9099-C40C66FF867C}">
                  <a14:compatExt spid="_x0000_s49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9222" name="Group Box 26" hidden="1">
              <a:extLst>
                <a:ext uri="{63B3BB69-23CF-44E3-9099-C40C66FF867C}">
                  <a14:compatExt spid="_x0000_s49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9223" name="Group Box 27" hidden="1">
              <a:extLst>
                <a:ext uri="{63B3BB69-23CF-44E3-9099-C40C66FF867C}">
                  <a14:compatExt spid="_x0000_s49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9224" name="Group Box 28" hidden="1">
              <a:extLst>
                <a:ext uri="{63B3BB69-23CF-44E3-9099-C40C66FF867C}">
                  <a14:compatExt spid="_x0000_s491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9225" name="Group Box 29" hidden="1">
              <a:extLst>
                <a:ext uri="{63B3BB69-23CF-44E3-9099-C40C66FF867C}">
                  <a14:compatExt spid="_x0000_s49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49226" name="Option Button 30" hidden="1">
              <a:extLst>
                <a:ext uri="{63B3BB69-23CF-44E3-9099-C40C66FF867C}">
                  <a14:compatExt spid="_x0000_s49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49227" name="Option Button 31" hidden="1">
              <a:extLst>
                <a:ext uri="{63B3BB69-23CF-44E3-9099-C40C66FF867C}">
                  <a14:compatExt spid="_x0000_s49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49228" name="Option Button 32" hidden="1">
              <a:extLst>
                <a:ext uri="{63B3BB69-23CF-44E3-9099-C40C66FF867C}">
                  <a14:compatExt spid="_x0000_s49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49229" name="Option Button 33" hidden="1">
              <a:extLst>
                <a:ext uri="{63B3BB69-23CF-44E3-9099-C40C66FF867C}">
                  <a14:compatExt spid="_x0000_s49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49230" name="Option Button 34" hidden="1">
              <a:extLst>
                <a:ext uri="{63B3BB69-23CF-44E3-9099-C40C66FF867C}">
                  <a14:compatExt spid="_x0000_s49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49231" name="Option Button 35" hidden="1">
              <a:extLst>
                <a:ext uri="{63B3BB69-23CF-44E3-9099-C40C66FF867C}">
                  <a14:compatExt spid="_x0000_s49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49232" name="Option Button 36" hidden="1">
              <a:extLst>
                <a:ext uri="{63B3BB69-23CF-44E3-9099-C40C66FF867C}">
                  <a14:compatExt spid="_x0000_s49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49233" name="Option Button 37" hidden="1">
              <a:extLst>
                <a:ext uri="{63B3BB69-23CF-44E3-9099-C40C66FF867C}">
                  <a14:compatExt spid="_x0000_s49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49234" name="Option Button 38" hidden="1">
              <a:extLst>
                <a:ext uri="{63B3BB69-23CF-44E3-9099-C40C66FF867C}">
                  <a14:compatExt spid="_x0000_s49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49235" name="Option Button 39" hidden="1">
              <a:extLst>
                <a:ext uri="{63B3BB69-23CF-44E3-9099-C40C66FF867C}">
                  <a14:compatExt spid="_x0000_s49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49236" name="Option Button 40" hidden="1">
              <a:extLst>
                <a:ext uri="{63B3BB69-23CF-44E3-9099-C40C66FF867C}">
                  <a14:compatExt spid="_x0000_s49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9237" name="Group Box 41" hidden="1">
              <a:extLst>
                <a:ext uri="{63B3BB69-23CF-44E3-9099-C40C66FF867C}">
                  <a14:compatExt spid="_x0000_s49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49238" name="Option Button 42" hidden="1">
              <a:extLst>
                <a:ext uri="{63B3BB69-23CF-44E3-9099-C40C66FF867C}">
                  <a14:compatExt spid="_x0000_s49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49239" name="Option Button 43" hidden="1">
              <a:extLst>
                <a:ext uri="{63B3BB69-23CF-44E3-9099-C40C66FF867C}">
                  <a14:compatExt spid="_x0000_s49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228600</xdr:rowOff>
        </xdr:to>
        <xdr:sp macro="" textlink="">
          <xdr:nvSpPr>
            <xdr:cNvPr id="49240" name="Option Button 44" hidden="1">
              <a:extLst>
                <a:ext uri="{63B3BB69-23CF-44E3-9099-C40C66FF867C}">
                  <a14:compatExt spid="_x0000_s49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228600</xdr:rowOff>
        </xdr:to>
        <xdr:sp macro="" textlink="">
          <xdr:nvSpPr>
            <xdr:cNvPr id="49241" name="Option Button 45" hidden="1">
              <a:extLst>
                <a:ext uri="{63B3BB69-23CF-44E3-9099-C40C66FF867C}">
                  <a14:compatExt spid="_x0000_s49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49242" name="Option Button 46" hidden="1">
              <a:extLst>
                <a:ext uri="{63B3BB69-23CF-44E3-9099-C40C66FF867C}">
                  <a14:compatExt spid="_x0000_s49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19050</xdr:rowOff>
        </xdr:to>
        <xdr:sp macro="" textlink="">
          <xdr:nvSpPr>
            <xdr:cNvPr id="49243" name="Option Button 47" hidden="1">
              <a:extLst>
                <a:ext uri="{63B3BB69-23CF-44E3-9099-C40C66FF867C}">
                  <a14:compatExt spid="_x0000_s49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57150</xdr:rowOff>
        </xdr:from>
        <xdr:to>
          <xdr:col>37</xdr:col>
          <xdr:colOff>114300</xdr:colOff>
          <xdr:row>32</xdr:row>
          <xdr:rowOff>238125</xdr:rowOff>
        </xdr:to>
        <xdr:sp macro="" textlink="">
          <xdr:nvSpPr>
            <xdr:cNvPr id="49244" name="Option Button 48" hidden="1">
              <a:extLst>
                <a:ext uri="{63B3BB69-23CF-44E3-9099-C40C66FF867C}">
                  <a14:compatExt spid="_x0000_s49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33</xdr:row>
          <xdr:rowOff>9525</xdr:rowOff>
        </xdr:from>
        <xdr:to>
          <xdr:col>37</xdr:col>
          <xdr:colOff>104775</xdr:colOff>
          <xdr:row>34</xdr:row>
          <xdr:rowOff>0</xdr:rowOff>
        </xdr:to>
        <xdr:sp macro="" textlink="">
          <xdr:nvSpPr>
            <xdr:cNvPr id="49245" name="Option Button 49" hidden="1">
              <a:extLst>
                <a:ext uri="{63B3BB69-23CF-44E3-9099-C40C66FF867C}">
                  <a14:compatExt spid="_x0000_s49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75.xml"/><Relationship Id="rId29" Type="http://schemas.openxmlformats.org/officeDocument/2006/relationships/ctrlProp" Target="../ctrlProps/ctrlProp88.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0" Type="http://schemas.openxmlformats.org/officeDocument/2006/relationships/ctrlProp" Target="../ctrlProps/ctrlProp79.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2" Type="http://schemas.openxmlformats.org/officeDocument/2006/relationships/drawing" Target="../drawings/drawing3.xml"/><Relationship Id="rId16" Type="http://schemas.openxmlformats.org/officeDocument/2006/relationships/ctrlProp" Target="../ctrlProps/ctrlProp124.xml"/><Relationship Id="rId29" Type="http://schemas.openxmlformats.org/officeDocument/2006/relationships/ctrlProp" Target="../ctrlProps/ctrlProp137.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 Id="rId3" Type="http://schemas.openxmlformats.org/officeDocument/2006/relationships/vmlDrawing" Target="../drawings/vmlDrawing3.v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0" Type="http://schemas.openxmlformats.org/officeDocument/2006/relationships/ctrlProp" Target="../ctrlProps/ctrlProp128.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2" Type="http://schemas.openxmlformats.org/officeDocument/2006/relationships/drawing" Target="../drawings/drawing4.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4.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0" Type="http://schemas.openxmlformats.org/officeDocument/2006/relationships/ctrlProp" Target="../ctrlProps/ctrlProp177.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2" Type="http://schemas.openxmlformats.org/officeDocument/2006/relationships/drawing" Target="../drawings/drawing5.xml"/><Relationship Id="rId16" Type="http://schemas.openxmlformats.org/officeDocument/2006/relationships/ctrlProp" Target="../ctrlProps/ctrlProp222.xml"/><Relationship Id="rId29" Type="http://schemas.openxmlformats.org/officeDocument/2006/relationships/ctrlProp" Target="../ctrlProps/ctrlProp235.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 Id="rId3" Type="http://schemas.openxmlformats.org/officeDocument/2006/relationships/vmlDrawing" Target="../drawings/vmlDrawing5.v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0" Type="http://schemas.openxmlformats.org/officeDocument/2006/relationships/ctrlProp" Target="../ctrlProps/ctrlProp226.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2" Type="http://schemas.openxmlformats.org/officeDocument/2006/relationships/drawing" Target="../drawings/drawing6.xml"/><Relationship Id="rId16" Type="http://schemas.openxmlformats.org/officeDocument/2006/relationships/ctrlProp" Target="../ctrlProps/ctrlProp271.xml"/><Relationship Id="rId29" Type="http://schemas.openxmlformats.org/officeDocument/2006/relationships/ctrlProp" Target="../ctrlProps/ctrlProp284.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 Id="rId3" Type="http://schemas.openxmlformats.org/officeDocument/2006/relationships/vmlDrawing" Target="../drawings/vmlDrawing6.v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0" Type="http://schemas.openxmlformats.org/officeDocument/2006/relationships/ctrlProp" Target="../ctrlProps/ctrlProp275.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2" Type="http://schemas.openxmlformats.org/officeDocument/2006/relationships/drawing" Target="../drawings/drawing7.xml"/><Relationship Id="rId16" Type="http://schemas.openxmlformats.org/officeDocument/2006/relationships/ctrlProp" Target="../ctrlProps/ctrlProp320.xml"/><Relationship Id="rId29" Type="http://schemas.openxmlformats.org/officeDocument/2006/relationships/ctrlProp" Target="../ctrlProps/ctrlProp333.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 Id="rId3" Type="http://schemas.openxmlformats.org/officeDocument/2006/relationships/vmlDrawing" Target="../drawings/vmlDrawing7.v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0" Type="http://schemas.openxmlformats.org/officeDocument/2006/relationships/ctrlProp" Target="../ctrlProps/ctrlProp324.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2" Type="http://schemas.openxmlformats.org/officeDocument/2006/relationships/drawing" Target="../drawings/drawing8.xml"/><Relationship Id="rId16" Type="http://schemas.openxmlformats.org/officeDocument/2006/relationships/ctrlProp" Target="../ctrlProps/ctrlProp369.xml"/><Relationship Id="rId29" Type="http://schemas.openxmlformats.org/officeDocument/2006/relationships/ctrlProp" Target="../ctrlProps/ctrlProp382.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 Id="rId3" Type="http://schemas.openxmlformats.org/officeDocument/2006/relationships/vmlDrawing" Target="../drawings/vmlDrawing8.v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0" Type="http://schemas.openxmlformats.org/officeDocument/2006/relationships/ctrlProp" Target="../ctrlProps/ctrlProp373.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2" Type="http://schemas.openxmlformats.org/officeDocument/2006/relationships/drawing" Target="../drawings/drawing9.xml"/><Relationship Id="rId16" Type="http://schemas.openxmlformats.org/officeDocument/2006/relationships/ctrlProp" Target="../ctrlProps/ctrlProp418.xml"/><Relationship Id="rId29" Type="http://schemas.openxmlformats.org/officeDocument/2006/relationships/ctrlProp" Target="../ctrlProps/ctrlProp431.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 Id="rId3" Type="http://schemas.openxmlformats.org/officeDocument/2006/relationships/vmlDrawing" Target="../drawings/vmlDrawing9.v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0" Type="http://schemas.openxmlformats.org/officeDocument/2006/relationships/ctrlProp" Target="../ctrlProps/ctrlProp422.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2" Type="http://schemas.openxmlformats.org/officeDocument/2006/relationships/drawing" Target="../drawings/drawing10.xml"/><Relationship Id="rId16" Type="http://schemas.openxmlformats.org/officeDocument/2006/relationships/ctrlProp" Target="../ctrlProps/ctrlProp467.xml"/><Relationship Id="rId29" Type="http://schemas.openxmlformats.org/officeDocument/2006/relationships/ctrlProp" Target="../ctrlProps/ctrlProp480.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 Id="rId3" Type="http://schemas.openxmlformats.org/officeDocument/2006/relationships/vmlDrawing" Target="../drawings/vmlDrawing10.v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0" Type="http://schemas.openxmlformats.org/officeDocument/2006/relationships/ctrlProp" Target="../ctrlProps/ctrlProp471.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2" Type="http://schemas.openxmlformats.org/officeDocument/2006/relationships/drawing" Target="../drawings/drawing11.xml"/><Relationship Id="rId16" Type="http://schemas.openxmlformats.org/officeDocument/2006/relationships/ctrlProp" Target="../ctrlProps/ctrlProp516.xml"/><Relationship Id="rId29" Type="http://schemas.openxmlformats.org/officeDocument/2006/relationships/ctrlProp" Target="../ctrlProps/ctrlProp529.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 Id="rId3" Type="http://schemas.openxmlformats.org/officeDocument/2006/relationships/vmlDrawing" Target="../drawings/vmlDrawing11.v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0" Type="http://schemas.openxmlformats.org/officeDocument/2006/relationships/ctrlProp" Target="../ctrlProps/ctrlProp520.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50"/>
  <sheetViews>
    <sheetView view="pageBreakPreview" topLeftCell="A121" zoomScaleNormal="120" zoomScaleSheetLayoutView="100" zoomScalePageLayoutView="64" workbookViewId="0">
      <selection activeCell="AD2" sqref="AD2"/>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540" t="s">
        <v>25</v>
      </c>
      <c r="AA1" s="540"/>
      <c r="AB1" s="540"/>
      <c r="AC1" s="540"/>
      <c r="AD1" s="541"/>
      <c r="AE1" s="541"/>
      <c r="AF1" s="541"/>
      <c r="AG1" s="541"/>
      <c r="AH1" s="541"/>
      <c r="AI1" s="541"/>
      <c r="AJ1" s="541"/>
      <c r="AK1" s="541"/>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542" t="s">
        <v>2204</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543" t="s">
        <v>21</v>
      </c>
      <c r="C6" s="544"/>
      <c r="D6" s="544"/>
      <c r="E6" s="544"/>
      <c r="F6" s="544"/>
      <c r="G6" s="545"/>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7"/>
      <c r="AL6" s="164"/>
    </row>
    <row r="7" spans="1:39" s="165" customFormat="1" ht="25.5" customHeight="1">
      <c r="A7" s="164"/>
      <c r="B7" s="548" t="s">
        <v>20</v>
      </c>
      <c r="C7" s="549"/>
      <c r="D7" s="549"/>
      <c r="E7" s="549"/>
      <c r="F7" s="549"/>
      <c r="G7" s="550"/>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2"/>
      <c r="AL7" s="164"/>
    </row>
    <row r="8" spans="1:39" s="165" customFormat="1" ht="12.75" customHeight="1">
      <c r="A8" s="164"/>
      <c r="B8" s="575" t="s">
        <v>2018</v>
      </c>
      <c r="C8" s="576"/>
      <c r="D8" s="576"/>
      <c r="E8" s="576"/>
      <c r="F8" s="576"/>
      <c r="G8" s="577"/>
      <c r="H8" s="166" t="s">
        <v>2182</v>
      </c>
      <c r="I8" s="973"/>
      <c r="J8" s="973"/>
      <c r="K8" s="167" t="s">
        <v>2184</v>
      </c>
      <c r="L8" s="973"/>
      <c r="M8" s="974"/>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562"/>
      <c r="C9" s="563"/>
      <c r="D9" s="563"/>
      <c r="E9" s="563"/>
      <c r="F9" s="563"/>
      <c r="G9" s="564"/>
      <c r="H9" s="578"/>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164"/>
    </row>
    <row r="10" spans="1:39" s="165" customFormat="1" ht="16.5" customHeight="1">
      <c r="A10" s="164"/>
      <c r="B10" s="562"/>
      <c r="C10" s="563"/>
      <c r="D10" s="563"/>
      <c r="E10" s="563"/>
      <c r="F10" s="563"/>
      <c r="G10" s="564"/>
      <c r="H10" s="581"/>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c r="AL10" s="164"/>
    </row>
    <row r="11" spans="1:39" s="165" customFormat="1" ht="13.5" customHeight="1">
      <c r="A11" s="164"/>
      <c r="B11" s="582" t="s">
        <v>21</v>
      </c>
      <c r="C11" s="583"/>
      <c r="D11" s="583"/>
      <c r="E11" s="583"/>
      <c r="F11" s="583"/>
      <c r="G11" s="584"/>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7"/>
      <c r="AL11" s="164"/>
    </row>
    <row r="12" spans="1:39" s="165" customFormat="1" ht="22.5" customHeight="1">
      <c r="A12" s="164"/>
      <c r="B12" s="562" t="s">
        <v>2019</v>
      </c>
      <c r="C12" s="563"/>
      <c r="D12" s="563"/>
      <c r="E12" s="563"/>
      <c r="F12" s="563"/>
      <c r="G12" s="564"/>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6"/>
      <c r="AL12" s="164"/>
    </row>
    <row r="13" spans="1:39" s="165" customFormat="1" ht="18.75" customHeight="1">
      <c r="A13" s="164"/>
      <c r="B13" s="567" t="s">
        <v>2020</v>
      </c>
      <c r="C13" s="567"/>
      <c r="D13" s="567"/>
      <c r="E13" s="567"/>
      <c r="F13" s="567"/>
      <c r="G13" s="567"/>
      <c r="H13" s="568" t="s">
        <v>24</v>
      </c>
      <c r="I13" s="567"/>
      <c r="J13" s="567"/>
      <c r="K13" s="567"/>
      <c r="L13" s="569"/>
      <c r="M13" s="570"/>
      <c r="N13" s="570"/>
      <c r="O13" s="570"/>
      <c r="P13" s="570"/>
      <c r="Q13" s="570"/>
      <c r="R13" s="570"/>
      <c r="S13" s="570"/>
      <c r="T13" s="570"/>
      <c r="U13" s="571"/>
      <c r="V13" s="572" t="s">
        <v>2183</v>
      </c>
      <c r="W13" s="573"/>
      <c r="X13" s="573"/>
      <c r="Y13" s="568"/>
      <c r="Z13" s="574"/>
      <c r="AA13" s="570"/>
      <c r="AB13" s="570"/>
      <c r="AC13" s="570"/>
      <c r="AD13" s="570"/>
      <c r="AE13" s="570"/>
      <c r="AF13" s="570"/>
      <c r="AG13" s="570"/>
      <c r="AH13" s="570"/>
      <c r="AI13" s="570"/>
      <c r="AJ13" s="570"/>
      <c r="AK13" s="571"/>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85" t="s">
        <v>30</v>
      </c>
      <c r="C17" s="586"/>
      <c r="D17" s="586"/>
      <c r="E17" s="586"/>
      <c r="F17" s="586"/>
      <c r="G17" s="586"/>
      <c r="H17" s="586"/>
      <c r="I17" s="586"/>
      <c r="J17" s="586"/>
      <c r="K17" s="586"/>
      <c r="L17" s="586"/>
      <c r="M17" s="586"/>
      <c r="N17" s="586"/>
      <c r="O17" s="586"/>
      <c r="P17" s="586"/>
      <c r="Q17" s="586"/>
      <c r="R17" s="586"/>
      <c r="S17" s="586"/>
      <c r="T17" s="586"/>
      <c r="U17" s="586"/>
      <c r="V17" s="586"/>
      <c r="W17" s="588"/>
      <c r="X17" s="72"/>
      <c r="Y17" s="72"/>
      <c r="Z17" s="72"/>
      <c r="AA17" s="72"/>
      <c r="AB17" s="72"/>
      <c r="AC17" s="72"/>
      <c r="AD17" s="72"/>
      <c r="AE17" s="72"/>
      <c r="AF17" s="72"/>
      <c r="AG17" s="72"/>
      <c r="AH17" s="72"/>
      <c r="AI17" s="72"/>
      <c r="AJ17" s="72"/>
      <c r="AK17" s="72"/>
      <c r="AL17" s="155"/>
    </row>
    <row r="18" spans="1:55" ht="26.25" customHeight="1">
      <c r="A18" s="155"/>
      <c r="B18" s="175" t="s">
        <v>32</v>
      </c>
      <c r="C18" s="978" t="s">
        <v>33</v>
      </c>
      <c r="D18" s="978"/>
      <c r="E18" s="978"/>
      <c r="F18" s="978"/>
      <c r="G18" s="978"/>
      <c r="H18" s="978"/>
      <c r="I18" s="978"/>
      <c r="J18" s="978"/>
      <c r="K18" s="978"/>
      <c r="L18" s="978"/>
      <c r="M18" s="978"/>
      <c r="N18" s="978"/>
      <c r="O18" s="978"/>
      <c r="P18" s="982"/>
      <c r="Q18" s="979">
        <f>SUM('別紙様式6-2 事業所個票１:事業所個票10'!V51,'別紙様式6-2 事業所個票１:事業所個票10'!AC51)</f>
        <v>0</v>
      </c>
      <c r="R18" s="980"/>
      <c r="S18" s="980"/>
      <c r="T18" s="980"/>
      <c r="U18" s="980"/>
      <c r="V18" s="981"/>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89" t="s">
        <v>35</v>
      </c>
      <c r="E19" s="589"/>
      <c r="F19" s="589"/>
      <c r="G19" s="589"/>
      <c r="H19" s="589"/>
      <c r="I19" s="589"/>
      <c r="J19" s="589"/>
      <c r="K19" s="589"/>
      <c r="L19" s="589"/>
      <c r="M19" s="589"/>
      <c r="N19" s="589"/>
      <c r="O19" s="589"/>
      <c r="P19" s="590"/>
      <c r="Q19" s="979">
        <f>SUM('別紙様式6-2 事業所個票１:事業所個票10'!BI51)</f>
        <v>0</v>
      </c>
      <c r="R19" s="980"/>
      <c r="S19" s="980"/>
      <c r="T19" s="980"/>
      <c r="U19" s="980"/>
      <c r="V19" s="98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89" t="s">
        <v>37</v>
      </c>
      <c r="F20" s="589"/>
      <c r="G20" s="589"/>
      <c r="H20" s="589"/>
      <c r="I20" s="589"/>
      <c r="J20" s="589"/>
      <c r="K20" s="589"/>
      <c r="L20" s="589"/>
      <c r="M20" s="589"/>
      <c r="N20" s="589"/>
      <c r="O20" s="589"/>
      <c r="P20" s="983"/>
      <c r="Q20" s="596"/>
      <c r="R20" s="597"/>
      <c r="S20" s="597"/>
      <c r="T20" s="597"/>
      <c r="U20" s="597"/>
      <c r="V20" s="598"/>
      <c r="W20" s="182" t="s">
        <v>31</v>
      </c>
      <c r="X20" s="72" t="s">
        <v>38</v>
      </c>
      <c r="Y20" s="183" t="str">
        <f>IF(Q20&gt;Q19,"×","")</f>
        <v/>
      </c>
      <c r="Z20" s="155"/>
      <c r="AA20" s="155"/>
      <c r="AB20" s="155"/>
      <c r="AC20" s="155"/>
      <c r="AD20" s="155"/>
      <c r="AE20" s="155"/>
      <c r="AF20" s="155"/>
      <c r="AG20" s="155"/>
      <c r="AH20" s="155"/>
      <c r="AI20" s="155"/>
      <c r="AJ20" s="155"/>
      <c r="AK20" s="155"/>
      <c r="AL20" s="155"/>
      <c r="AM20" s="975" t="s">
        <v>2073</v>
      </c>
      <c r="AN20" s="976"/>
      <c r="AO20" s="976"/>
      <c r="AP20" s="976"/>
      <c r="AQ20" s="976"/>
      <c r="AR20" s="976"/>
      <c r="AS20" s="976"/>
      <c r="AT20" s="976"/>
      <c r="AU20" s="976"/>
      <c r="AV20" s="976"/>
      <c r="AW20" s="976"/>
      <c r="AX20" s="976"/>
      <c r="AY20" s="976"/>
      <c r="AZ20" s="976"/>
      <c r="BA20" s="976"/>
      <c r="BB20" s="976"/>
      <c r="BC20" s="977"/>
    </row>
    <row r="21" spans="1:55" ht="28.5" customHeight="1" thickBot="1">
      <c r="A21" s="155"/>
      <c r="B21" s="184" t="s">
        <v>39</v>
      </c>
      <c r="C21" s="589" t="s">
        <v>2074</v>
      </c>
      <c r="D21" s="978"/>
      <c r="E21" s="978"/>
      <c r="F21" s="978"/>
      <c r="G21" s="978"/>
      <c r="H21" s="978"/>
      <c r="I21" s="978"/>
      <c r="J21" s="978"/>
      <c r="K21" s="978"/>
      <c r="L21" s="978"/>
      <c r="M21" s="978"/>
      <c r="N21" s="978"/>
      <c r="O21" s="978"/>
      <c r="P21" s="978"/>
      <c r="Q21" s="979">
        <f>Q18-Q20</f>
        <v>0</v>
      </c>
      <c r="R21" s="980"/>
      <c r="S21" s="980"/>
      <c r="T21" s="980"/>
      <c r="U21" s="980"/>
      <c r="V21" s="981"/>
      <c r="W21" s="185" t="s">
        <v>31</v>
      </c>
      <c r="X21" s="72" t="s">
        <v>38</v>
      </c>
      <c r="Y21" s="593" t="str">
        <f>IFERROR(IF(Q22&gt;=Q21,"○","×"),"")</f>
        <v>○</v>
      </c>
      <c r="Z21" s="155"/>
      <c r="AA21" s="155"/>
      <c r="AB21" s="155"/>
      <c r="AC21" s="155"/>
      <c r="AD21" s="155"/>
      <c r="AE21" s="155"/>
      <c r="AF21" s="155"/>
      <c r="AG21" s="155"/>
      <c r="AH21" s="155"/>
      <c r="AI21" s="155"/>
      <c r="AJ21" s="155"/>
      <c r="AK21" s="155"/>
      <c r="AL21" s="155"/>
      <c r="AM21" s="604" t="s">
        <v>2146</v>
      </c>
      <c r="AN21" s="605"/>
      <c r="AO21" s="605"/>
      <c r="AP21" s="605"/>
      <c r="AQ21" s="605"/>
      <c r="AR21" s="605"/>
      <c r="AS21" s="605"/>
      <c r="AT21" s="605"/>
      <c r="AU21" s="605"/>
      <c r="AV21" s="605"/>
      <c r="AW21" s="605"/>
      <c r="AX21" s="605"/>
      <c r="AY21" s="605"/>
      <c r="AZ21" s="605"/>
      <c r="BA21" s="605"/>
      <c r="BB21" s="605"/>
      <c r="BC21" s="606"/>
    </row>
    <row r="22" spans="1:55" ht="30" customHeight="1" thickBot="1">
      <c r="A22" s="155"/>
      <c r="B22" s="184" t="s">
        <v>40</v>
      </c>
      <c r="C22" s="589" t="s">
        <v>41</v>
      </c>
      <c r="D22" s="589"/>
      <c r="E22" s="589"/>
      <c r="F22" s="589"/>
      <c r="G22" s="589"/>
      <c r="H22" s="589"/>
      <c r="I22" s="589"/>
      <c r="J22" s="589"/>
      <c r="K22" s="589"/>
      <c r="L22" s="589"/>
      <c r="M22" s="589"/>
      <c r="N22" s="589"/>
      <c r="O22" s="589"/>
      <c r="P22" s="589"/>
      <c r="Q22" s="596"/>
      <c r="R22" s="597"/>
      <c r="S22" s="597"/>
      <c r="T22" s="597"/>
      <c r="U22" s="597"/>
      <c r="V22" s="598"/>
      <c r="W22" s="186" t="s">
        <v>31</v>
      </c>
      <c r="X22" s="72" t="s">
        <v>38</v>
      </c>
      <c r="Y22" s="595"/>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85" t="s">
        <v>42</v>
      </c>
      <c r="C24" s="586"/>
      <c r="D24" s="586"/>
      <c r="E24" s="586"/>
      <c r="F24" s="586"/>
      <c r="G24" s="586"/>
      <c r="H24" s="586"/>
      <c r="I24" s="586"/>
      <c r="J24" s="586"/>
      <c r="K24" s="586"/>
      <c r="L24" s="586"/>
      <c r="M24" s="586"/>
      <c r="N24" s="586"/>
      <c r="O24" s="586"/>
      <c r="P24" s="586"/>
      <c r="Q24" s="587"/>
      <c r="R24" s="587"/>
      <c r="S24" s="587"/>
      <c r="T24" s="587"/>
      <c r="U24" s="587"/>
      <c r="V24" s="587"/>
      <c r="W24" s="588"/>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89" t="s">
        <v>2075</v>
      </c>
      <c r="D25" s="589"/>
      <c r="E25" s="589"/>
      <c r="F25" s="589"/>
      <c r="G25" s="589"/>
      <c r="H25" s="589"/>
      <c r="I25" s="589"/>
      <c r="J25" s="589"/>
      <c r="K25" s="589"/>
      <c r="L25" s="589"/>
      <c r="M25" s="589"/>
      <c r="N25" s="589"/>
      <c r="O25" s="589"/>
      <c r="P25" s="590"/>
      <c r="Q25" s="591">
        <f>Q19-Q20</f>
        <v>0</v>
      </c>
      <c r="R25" s="592"/>
      <c r="S25" s="592"/>
      <c r="T25" s="592"/>
      <c r="U25" s="592"/>
      <c r="V25" s="592"/>
      <c r="W25" s="176" t="s">
        <v>31</v>
      </c>
      <c r="X25" s="72" t="s">
        <v>38</v>
      </c>
      <c r="Y25" s="556" t="str">
        <f>IFERROR(IF(Q25&lt;=0,"",IF(Q26&gt;=Q25,"○","△")),"")</f>
        <v/>
      </c>
      <c r="Z25" s="72" t="s">
        <v>38</v>
      </c>
      <c r="AA25" s="593" t="str">
        <f>IFERROR(IF(Y25="△",IF(Q28&gt;=Q25,"○","△"),""),"")</f>
        <v/>
      </c>
      <c r="AB25" s="155"/>
      <c r="AC25" s="155"/>
      <c r="AD25" s="155"/>
      <c r="AE25" s="155"/>
      <c r="AF25" s="155"/>
      <c r="AG25" s="155"/>
      <c r="AH25" s="155"/>
      <c r="AI25" s="155"/>
      <c r="AJ25" s="155"/>
      <c r="AK25" s="155"/>
      <c r="AL25" s="155"/>
    </row>
    <row r="26" spans="1:55" ht="37.5" customHeight="1" thickBot="1">
      <c r="A26" s="155"/>
      <c r="B26" s="184" t="s">
        <v>44</v>
      </c>
      <c r="C26" s="589" t="s">
        <v>2147</v>
      </c>
      <c r="D26" s="589"/>
      <c r="E26" s="589"/>
      <c r="F26" s="589"/>
      <c r="G26" s="589"/>
      <c r="H26" s="589"/>
      <c r="I26" s="589"/>
      <c r="J26" s="589"/>
      <c r="K26" s="589"/>
      <c r="L26" s="589"/>
      <c r="M26" s="589"/>
      <c r="N26" s="589"/>
      <c r="O26" s="589"/>
      <c r="P26" s="590"/>
      <c r="Q26" s="596"/>
      <c r="R26" s="597"/>
      <c r="S26" s="597"/>
      <c r="T26" s="597"/>
      <c r="U26" s="597"/>
      <c r="V26" s="598"/>
      <c r="W26" s="176" t="s">
        <v>31</v>
      </c>
      <c r="X26" s="72" t="s">
        <v>38</v>
      </c>
      <c r="Y26" s="557"/>
      <c r="Z26" s="72"/>
      <c r="AA26" s="594"/>
      <c r="AB26" s="155"/>
      <c r="AC26" s="155"/>
      <c r="AD26" s="155"/>
      <c r="AE26" s="155"/>
      <c r="AF26" s="155"/>
      <c r="AG26" s="155"/>
      <c r="AH26" s="155"/>
      <c r="AI26" s="155"/>
      <c r="AJ26" s="155"/>
      <c r="AK26" s="155"/>
      <c r="AL26" s="155"/>
    </row>
    <row r="27" spans="1:55" ht="26.25" customHeight="1" thickBot="1">
      <c r="A27" s="155"/>
      <c r="B27" s="184" t="s">
        <v>45</v>
      </c>
      <c r="C27" s="589" t="s">
        <v>2076</v>
      </c>
      <c r="D27" s="589"/>
      <c r="E27" s="589"/>
      <c r="F27" s="589"/>
      <c r="G27" s="589"/>
      <c r="H27" s="589"/>
      <c r="I27" s="589"/>
      <c r="J27" s="589"/>
      <c r="K27" s="589"/>
      <c r="L27" s="589"/>
      <c r="M27" s="589"/>
      <c r="N27" s="589"/>
      <c r="O27" s="589"/>
      <c r="P27" s="590"/>
      <c r="Q27" s="596"/>
      <c r="R27" s="597"/>
      <c r="S27" s="597"/>
      <c r="T27" s="597"/>
      <c r="U27" s="597"/>
      <c r="V27" s="598"/>
      <c r="W27" s="176" t="s">
        <v>31</v>
      </c>
      <c r="X27" s="72"/>
      <c r="Y27" s="72"/>
      <c r="Z27" s="72"/>
      <c r="AA27" s="594"/>
      <c r="AB27" s="155"/>
      <c r="AC27" s="155"/>
      <c r="AD27" s="155"/>
      <c r="AE27" s="155"/>
      <c r="AF27" s="155"/>
      <c r="AG27" s="155"/>
      <c r="AH27" s="155"/>
      <c r="AI27" s="155"/>
      <c r="AJ27" s="155"/>
      <c r="AK27" s="155"/>
      <c r="AL27" s="155"/>
      <c r="AM27" s="608" t="s">
        <v>2148</v>
      </c>
      <c r="AN27" s="609"/>
      <c r="AO27" s="609"/>
      <c r="AP27" s="609"/>
      <c r="AQ27" s="609"/>
      <c r="AR27" s="609"/>
      <c r="AS27" s="609"/>
      <c r="AT27" s="609"/>
      <c r="AU27" s="609"/>
      <c r="AV27" s="609"/>
      <c r="AW27" s="609"/>
      <c r="AX27" s="609"/>
      <c r="AY27" s="609"/>
      <c r="AZ27" s="609"/>
      <c r="BA27" s="609"/>
      <c r="BB27" s="609"/>
      <c r="BC27" s="610"/>
    </row>
    <row r="28" spans="1:55" ht="16.5" customHeight="1" thickBot="1">
      <c r="A28" s="155"/>
      <c r="B28" s="184" t="s">
        <v>46</v>
      </c>
      <c r="C28" s="589" t="s">
        <v>2077</v>
      </c>
      <c r="D28" s="589"/>
      <c r="E28" s="589"/>
      <c r="F28" s="589"/>
      <c r="G28" s="589"/>
      <c r="H28" s="589"/>
      <c r="I28" s="589"/>
      <c r="J28" s="589"/>
      <c r="K28" s="589"/>
      <c r="L28" s="589"/>
      <c r="M28" s="589"/>
      <c r="N28" s="589"/>
      <c r="O28" s="589"/>
      <c r="P28" s="590"/>
      <c r="Q28" s="614">
        <f>Q26+Q27</f>
        <v>0</v>
      </c>
      <c r="R28" s="615"/>
      <c r="S28" s="615"/>
      <c r="T28" s="615"/>
      <c r="U28" s="615"/>
      <c r="V28" s="616"/>
      <c r="W28" s="176" t="s">
        <v>31</v>
      </c>
      <c r="X28" s="155"/>
      <c r="Y28" s="155"/>
      <c r="Z28" s="155" t="s">
        <v>38</v>
      </c>
      <c r="AA28" s="595"/>
      <c r="AB28" s="155"/>
      <c r="AC28" s="155"/>
      <c r="AD28" s="155"/>
      <c r="AE28" s="155"/>
      <c r="AF28" s="155"/>
      <c r="AG28" s="155"/>
      <c r="AH28" s="155"/>
      <c r="AI28" s="155"/>
      <c r="AJ28" s="155"/>
      <c r="AK28" s="155"/>
      <c r="AL28" s="155"/>
      <c r="AM28" s="611"/>
      <c r="AN28" s="612"/>
      <c r="AO28" s="612"/>
      <c r="AP28" s="612"/>
      <c r="AQ28" s="612"/>
      <c r="AR28" s="612"/>
      <c r="AS28" s="612"/>
      <c r="AT28" s="612"/>
      <c r="AU28" s="612"/>
      <c r="AV28" s="612"/>
      <c r="AW28" s="612"/>
      <c r="AX28" s="612"/>
      <c r="AY28" s="612"/>
      <c r="AZ28" s="612"/>
      <c r="BA28" s="612"/>
      <c r="BB28" s="612"/>
      <c r="BC28" s="613"/>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599" t="s">
        <v>2194</v>
      </c>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155"/>
    </row>
    <row r="32" spans="1:55" ht="48" customHeight="1">
      <c r="A32" s="155"/>
      <c r="B32" s="191" t="s">
        <v>27</v>
      </c>
      <c r="C32" s="599" t="s">
        <v>2205</v>
      </c>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155"/>
    </row>
    <row r="33" spans="1:55" ht="24.75" customHeight="1">
      <c r="A33" s="155"/>
      <c r="B33" s="191" t="s">
        <v>27</v>
      </c>
      <c r="C33" s="599" t="s">
        <v>2206</v>
      </c>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155"/>
    </row>
    <row r="34" spans="1:55" ht="35.25" customHeight="1">
      <c r="A34" s="155"/>
      <c r="B34" s="191" t="s">
        <v>27</v>
      </c>
      <c r="C34" s="599" t="s">
        <v>2207</v>
      </c>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600" t="b">
        <v>1</v>
      </c>
      <c r="C37" s="601"/>
      <c r="D37" s="602" t="s">
        <v>47</v>
      </c>
      <c r="E37" s="603"/>
      <c r="F37" s="603"/>
      <c r="G37" s="603"/>
      <c r="H37" s="603"/>
      <c r="I37" s="603"/>
      <c r="J37" s="603"/>
      <c r="K37" s="603"/>
      <c r="L37" s="603"/>
      <c r="M37" s="603"/>
      <c r="N37" s="603"/>
      <c r="O37" s="603"/>
      <c r="P37" s="603"/>
      <c r="Q37" s="603"/>
      <c r="R37" s="603"/>
      <c r="S37" s="603"/>
      <c r="T37" s="603"/>
      <c r="U37" s="603"/>
      <c r="V37" s="603"/>
      <c r="W37" s="603"/>
      <c r="X37" s="603"/>
      <c r="Y37" s="603"/>
      <c r="Z37" s="603"/>
      <c r="AA37" s="72" t="s">
        <v>38</v>
      </c>
      <c r="AB37" s="183" t="str">
        <f>IFERROR(IF(AM36=TRUE,"○","×"),"")</f>
        <v>×</v>
      </c>
      <c r="AC37" s="72"/>
      <c r="AD37" s="72"/>
      <c r="AE37" s="72"/>
      <c r="AF37" s="72"/>
      <c r="AG37" s="72"/>
      <c r="AH37" s="72"/>
      <c r="AI37" s="72"/>
      <c r="AJ37" s="72"/>
      <c r="AK37" s="72"/>
      <c r="AL37" s="155"/>
      <c r="AM37" s="604" t="s">
        <v>48</v>
      </c>
      <c r="AN37" s="605"/>
      <c r="AO37" s="605"/>
      <c r="AP37" s="605"/>
      <c r="AQ37" s="605"/>
      <c r="AR37" s="605"/>
      <c r="AS37" s="605"/>
      <c r="AT37" s="605"/>
      <c r="AU37" s="605"/>
      <c r="AV37" s="605"/>
      <c r="AW37" s="605"/>
      <c r="AX37" s="605"/>
      <c r="AY37" s="605"/>
      <c r="AZ37" s="605"/>
      <c r="BA37" s="605"/>
      <c r="BB37" s="605"/>
      <c r="BC37" s="60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607" t="s">
        <v>2078</v>
      </c>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155"/>
    </row>
    <row r="41" spans="1:55" ht="24.75" customHeight="1" thickBot="1">
      <c r="A41" s="155"/>
      <c r="B41" s="191" t="s">
        <v>27</v>
      </c>
      <c r="C41" s="607" t="s">
        <v>49</v>
      </c>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28" t="s">
        <v>2149</v>
      </c>
      <c r="AN42" s="605"/>
      <c r="AO42" s="605"/>
      <c r="AP42" s="605"/>
      <c r="AQ42" s="605"/>
      <c r="AR42" s="605"/>
      <c r="AS42" s="605"/>
      <c r="AT42" s="605"/>
      <c r="AU42" s="605"/>
      <c r="AV42" s="605"/>
      <c r="AW42" s="605"/>
      <c r="AX42" s="605"/>
      <c r="AY42" s="605"/>
      <c r="AZ42" s="605"/>
      <c r="BA42" s="605"/>
      <c r="BB42" s="605"/>
      <c r="BC42" s="606"/>
    </row>
    <row r="43" spans="1:55" ht="21.75" customHeight="1" thickBot="1">
      <c r="A43" s="155"/>
      <c r="B43" s="558" t="s">
        <v>51</v>
      </c>
      <c r="C43" s="559"/>
      <c r="D43" s="559"/>
      <c r="E43" s="559"/>
      <c r="F43" s="559"/>
      <c r="G43" s="559"/>
      <c r="H43" s="559"/>
      <c r="I43" s="559"/>
      <c r="J43" s="559"/>
      <c r="K43" s="559"/>
      <c r="L43" s="559"/>
      <c r="M43" s="559"/>
      <c r="N43" s="629"/>
      <c r="O43" s="630" t="s">
        <v>52</v>
      </c>
      <c r="P43" s="631"/>
      <c r="Q43" s="632"/>
      <c r="R43" s="632"/>
      <c r="S43" s="196" t="s">
        <v>53</v>
      </c>
      <c r="T43" s="633"/>
      <c r="U43" s="634"/>
      <c r="V43" s="197" t="s">
        <v>54</v>
      </c>
      <c r="W43" s="635" t="s">
        <v>55</v>
      </c>
      <c r="X43" s="635"/>
      <c r="Y43" s="635" t="s">
        <v>52</v>
      </c>
      <c r="Z43" s="636"/>
      <c r="AA43" s="633"/>
      <c r="AB43" s="634"/>
      <c r="AC43" s="198" t="s">
        <v>53</v>
      </c>
      <c r="AD43" s="633"/>
      <c r="AE43" s="634"/>
      <c r="AF43" s="197" t="s">
        <v>54</v>
      </c>
      <c r="AG43" s="197" t="s">
        <v>56</v>
      </c>
      <c r="AH43" s="197" t="str">
        <f>IF(Q43&gt;=1,(AA43*12+AD43)-(Q43*12+T43)+1,"")</f>
        <v/>
      </c>
      <c r="AI43" s="635" t="s">
        <v>57</v>
      </c>
      <c r="AJ43" s="635"/>
      <c r="AK43" s="199" t="s">
        <v>58</v>
      </c>
      <c r="AL43" s="155"/>
      <c r="AM43" s="188"/>
      <c r="BB43" s="193"/>
    </row>
    <row r="44" spans="1:55" s="165" customFormat="1" ht="25.5" customHeight="1" thickBot="1">
      <c r="A44" s="164"/>
      <c r="B44" s="617" t="s">
        <v>59</v>
      </c>
      <c r="C44" s="618"/>
      <c r="D44" s="618"/>
      <c r="E44" s="618"/>
      <c r="F44" s="200" t="b">
        <v>1</v>
      </c>
      <c r="G44" s="619" t="s">
        <v>60</v>
      </c>
      <c r="H44" s="620"/>
      <c r="I44" s="621"/>
      <c r="J44" s="201" t="b">
        <v>0</v>
      </c>
      <c r="K44" s="619" t="s">
        <v>61</v>
      </c>
      <c r="L44" s="620"/>
      <c r="M44" s="620"/>
      <c r="N44" s="620"/>
      <c r="O44" s="622"/>
      <c r="P44" s="202" t="b">
        <v>0</v>
      </c>
      <c r="Q44" s="623" t="s">
        <v>62</v>
      </c>
      <c r="R44" s="624"/>
      <c r="S44" s="624"/>
      <c r="T44" s="624"/>
      <c r="U44" s="624"/>
      <c r="V44" s="625"/>
      <c r="W44" s="202"/>
      <c r="X44" s="623" t="s">
        <v>63</v>
      </c>
      <c r="Y44" s="624"/>
      <c r="Z44" s="625"/>
      <c r="AA44" s="202" t="b">
        <v>1</v>
      </c>
      <c r="AB44" s="626" t="s">
        <v>64</v>
      </c>
      <c r="AC44" s="627"/>
      <c r="AD44" s="203" t="s">
        <v>6</v>
      </c>
      <c r="AE44" s="638"/>
      <c r="AF44" s="638"/>
      <c r="AG44" s="638"/>
      <c r="AH44" s="638"/>
      <c r="AI44" s="638"/>
      <c r="AJ44" s="639" t="s">
        <v>65</v>
      </c>
      <c r="AK44" s="640"/>
      <c r="AL44" s="164"/>
      <c r="AM44" s="628" t="s">
        <v>2009</v>
      </c>
      <c r="AN44" s="605"/>
      <c r="AO44" s="605"/>
      <c r="AP44" s="605"/>
      <c r="AQ44" s="605"/>
      <c r="AR44" s="605"/>
      <c r="AS44" s="605"/>
      <c r="AT44" s="605"/>
      <c r="AU44" s="605"/>
      <c r="AV44" s="605"/>
      <c r="AW44" s="605"/>
      <c r="AX44" s="605"/>
      <c r="AY44" s="605"/>
      <c r="AZ44" s="605"/>
      <c r="BA44" s="605"/>
      <c r="BB44" s="605"/>
      <c r="BC44" s="606"/>
    </row>
    <row r="45" spans="1:55" s="165" customFormat="1" ht="18.75" customHeight="1" thickBot="1">
      <c r="A45" s="164"/>
      <c r="B45" s="693" t="s">
        <v>66</v>
      </c>
      <c r="C45" s="694"/>
      <c r="D45" s="694"/>
      <c r="E45" s="694"/>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695"/>
      <c r="C46" s="696"/>
      <c r="D46" s="696"/>
      <c r="E46" s="696"/>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641"/>
      <c r="Z46" s="641"/>
      <c r="AA46" s="641"/>
      <c r="AB46" s="641"/>
      <c r="AC46" s="641"/>
      <c r="AD46" s="641"/>
      <c r="AE46" s="641"/>
      <c r="AF46" s="641"/>
      <c r="AG46" s="641"/>
      <c r="AH46" s="641"/>
      <c r="AI46" s="641"/>
      <c r="AJ46" s="641"/>
      <c r="AK46" s="212" t="s">
        <v>69</v>
      </c>
      <c r="AL46" s="164"/>
      <c r="AM46" s="608" t="s">
        <v>2009</v>
      </c>
      <c r="AN46" s="642"/>
      <c r="AO46" s="642"/>
      <c r="AP46" s="642"/>
      <c r="AQ46" s="642"/>
      <c r="AR46" s="642"/>
      <c r="AS46" s="642"/>
      <c r="AT46" s="642"/>
      <c r="AU46" s="642"/>
      <c r="AV46" s="642"/>
      <c r="AW46" s="642"/>
      <c r="AX46" s="642"/>
      <c r="AY46" s="642"/>
      <c r="AZ46" s="642"/>
      <c r="BA46" s="642"/>
      <c r="BB46" s="642"/>
      <c r="BC46" s="643"/>
    </row>
    <row r="47" spans="1:55" s="165" customFormat="1" ht="19.5" customHeight="1" thickBot="1">
      <c r="A47" s="164"/>
      <c r="B47" s="695"/>
      <c r="C47" s="696"/>
      <c r="D47" s="696"/>
      <c r="E47" s="696"/>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644"/>
      <c r="AN47" s="645"/>
      <c r="AO47" s="645"/>
      <c r="AP47" s="645"/>
      <c r="AQ47" s="645"/>
      <c r="AR47" s="645"/>
      <c r="AS47" s="645"/>
      <c r="AT47" s="645"/>
      <c r="AU47" s="645"/>
      <c r="AV47" s="645"/>
      <c r="AW47" s="645"/>
      <c r="AX47" s="645"/>
      <c r="AY47" s="645"/>
      <c r="AZ47" s="645"/>
      <c r="BA47" s="645"/>
      <c r="BB47" s="645"/>
      <c r="BC47" s="646"/>
    </row>
    <row r="48" spans="1:55" s="165" customFormat="1" ht="20.25" customHeight="1">
      <c r="A48" s="164"/>
      <c r="B48" s="695"/>
      <c r="C48" s="696"/>
      <c r="D48" s="696"/>
      <c r="E48" s="696"/>
      <c r="F48" s="647"/>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9"/>
      <c r="AL48" s="164"/>
    </row>
    <row r="49" spans="1:59" s="165" customFormat="1" ht="18" customHeight="1">
      <c r="A49" s="164"/>
      <c r="B49" s="695"/>
      <c r="C49" s="696"/>
      <c r="D49" s="696"/>
      <c r="E49" s="696"/>
      <c r="F49" s="650"/>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2"/>
      <c r="AL49" s="164"/>
      <c r="AM49" s="215" t="s">
        <v>2081</v>
      </c>
      <c r="AR49" s="69" t="b">
        <v>0</v>
      </c>
      <c r="AS49" s="637" t="s">
        <v>2079</v>
      </c>
      <c r="AT49" s="637"/>
    </row>
    <row r="50" spans="1:59" s="165" customFormat="1" ht="18" customHeight="1">
      <c r="A50" s="164"/>
      <c r="B50" s="695"/>
      <c r="C50" s="696"/>
      <c r="D50" s="696"/>
      <c r="E50" s="696"/>
      <c r="F50" s="650"/>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2"/>
      <c r="AL50" s="164"/>
      <c r="AM50" s="69" t="b">
        <v>0</v>
      </c>
      <c r="AN50" s="637" t="s">
        <v>2082</v>
      </c>
      <c r="AO50" s="637"/>
      <c r="AP50" s="637"/>
      <c r="AR50" s="69" t="b">
        <v>0</v>
      </c>
      <c r="AS50" s="637" t="s">
        <v>2080</v>
      </c>
      <c r="AT50" s="637"/>
    </row>
    <row r="51" spans="1:59" s="165" customFormat="1" ht="18" customHeight="1">
      <c r="A51" s="164"/>
      <c r="B51" s="695"/>
      <c r="C51" s="696"/>
      <c r="D51" s="696"/>
      <c r="E51" s="696"/>
      <c r="F51" s="650"/>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2"/>
      <c r="AL51" s="164"/>
      <c r="AM51" s="69" t="b">
        <v>0</v>
      </c>
      <c r="AN51" s="637" t="s">
        <v>61</v>
      </c>
      <c r="AO51" s="637"/>
      <c r="AP51" s="637"/>
      <c r="AR51" s="69" t="b">
        <v>0</v>
      </c>
      <c r="AS51" s="637" t="s">
        <v>64</v>
      </c>
      <c r="AT51" s="637"/>
    </row>
    <row r="52" spans="1:59" s="165" customFormat="1" ht="18" customHeight="1">
      <c r="A52" s="164"/>
      <c r="B52" s="695"/>
      <c r="C52" s="696"/>
      <c r="D52" s="696"/>
      <c r="E52" s="696"/>
      <c r="F52" s="653"/>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5"/>
      <c r="AL52" s="164"/>
      <c r="AM52" s="69" t="b">
        <v>0</v>
      </c>
      <c r="AN52" s="637" t="s">
        <v>62</v>
      </c>
      <c r="AO52" s="637"/>
      <c r="AP52" s="637"/>
      <c r="AR52" s="69" t="b">
        <v>0</v>
      </c>
      <c r="AS52" s="637" t="s">
        <v>2083</v>
      </c>
      <c r="AT52" s="637"/>
    </row>
    <row r="53" spans="1:59" s="165" customFormat="1" ht="18.75" customHeight="1">
      <c r="A53" s="164"/>
      <c r="B53" s="695"/>
      <c r="C53" s="696"/>
      <c r="D53" s="696"/>
      <c r="E53" s="696"/>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637" t="s">
        <v>63</v>
      </c>
      <c r="AO53" s="637"/>
      <c r="AP53" s="637"/>
      <c r="AQ53" s="157"/>
      <c r="AR53" s="69" t="b">
        <v>0</v>
      </c>
      <c r="AS53" s="637" t="s">
        <v>76</v>
      </c>
      <c r="AT53" s="637"/>
      <c r="AV53" s="157"/>
      <c r="AW53" s="157"/>
      <c r="AX53" s="157"/>
      <c r="AY53" s="157"/>
      <c r="AZ53" s="157"/>
      <c r="BG53" s="157"/>
    </row>
    <row r="54" spans="1:59" ht="18.75" customHeight="1">
      <c r="A54" s="155"/>
      <c r="B54" s="697"/>
      <c r="C54" s="698"/>
      <c r="D54" s="698"/>
      <c r="E54" s="698"/>
      <c r="F54" s="218" t="s">
        <v>72</v>
      </c>
      <c r="G54" s="219"/>
      <c r="H54" s="219"/>
      <c r="I54" s="219"/>
      <c r="J54" s="219"/>
      <c r="K54" s="219"/>
      <c r="L54" s="219"/>
      <c r="M54" s="672"/>
      <c r="N54" s="673"/>
      <c r="O54" s="673"/>
      <c r="P54" s="673"/>
      <c r="Q54" s="673"/>
      <c r="R54" s="214" t="s">
        <v>73</v>
      </c>
      <c r="S54" s="673"/>
      <c r="T54" s="673"/>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637" t="s">
        <v>64</v>
      </c>
      <c r="AO54" s="637"/>
      <c r="AP54" s="637"/>
      <c r="AR54" s="69" t="b">
        <v>0</v>
      </c>
      <c r="AS54" s="637" t="s">
        <v>2084</v>
      </c>
      <c r="AT54" s="637"/>
    </row>
    <row r="55" spans="1:59" ht="24.75" customHeight="1">
      <c r="A55" s="155"/>
      <c r="B55" s="674" t="s">
        <v>77</v>
      </c>
      <c r="C55" s="675"/>
      <c r="D55" s="675"/>
      <c r="E55" s="676"/>
      <c r="F55" s="680"/>
      <c r="G55" s="682" t="s">
        <v>78</v>
      </c>
      <c r="H55" s="683"/>
      <c r="I55" s="684"/>
      <c r="J55" s="682" t="s">
        <v>79</v>
      </c>
      <c r="K55" s="683"/>
      <c r="L55" s="683"/>
      <c r="M55" s="688"/>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90"/>
      <c r="AL55" s="222"/>
      <c r="AM55" s="165"/>
    </row>
    <row r="56" spans="1:59" ht="18.75" customHeight="1" thickBot="1">
      <c r="A56" s="155"/>
      <c r="B56" s="677"/>
      <c r="C56" s="678"/>
      <c r="D56" s="678"/>
      <c r="E56" s="679"/>
      <c r="F56" s="681"/>
      <c r="G56" s="685"/>
      <c r="H56" s="686"/>
      <c r="I56" s="687"/>
      <c r="J56" s="685"/>
      <c r="K56" s="686"/>
      <c r="L56" s="686"/>
      <c r="M56" s="687"/>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2"/>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656" t="s">
        <v>2232</v>
      </c>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155"/>
    </row>
    <row r="59" spans="1:59" ht="33" customHeight="1" thickBot="1">
      <c r="A59" s="155"/>
      <c r="B59" s="657" t="s">
        <v>2085</v>
      </c>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7"/>
      <c r="AJ59" s="657"/>
      <c r="AK59" s="657"/>
      <c r="AL59" s="155"/>
      <c r="AS59" s="193"/>
    </row>
    <row r="60" spans="1:59" ht="18.75" customHeight="1">
      <c r="A60" s="155"/>
      <c r="B60" s="225" t="s">
        <v>32</v>
      </c>
      <c r="C60" s="658" t="s">
        <v>80</v>
      </c>
      <c r="D60" s="659"/>
      <c r="E60" s="659"/>
      <c r="F60" s="659"/>
      <c r="G60" s="659"/>
      <c r="H60" s="659"/>
      <c r="I60" s="659"/>
      <c r="J60" s="659"/>
      <c r="K60" s="659"/>
      <c r="L60" s="659"/>
      <c r="M60" s="659"/>
      <c r="N60" s="659"/>
      <c r="O60" s="659"/>
      <c r="P60" s="659"/>
      <c r="Q60" s="659"/>
      <c r="R60" s="659"/>
      <c r="S60" s="660"/>
      <c r="T60" s="661">
        <f>SUM('別紙様式6-2 事業所個票１:事業所個票10'!$BN$51)</f>
        <v>0</v>
      </c>
      <c r="U60" s="662"/>
      <c r="V60" s="662"/>
      <c r="W60" s="662"/>
      <c r="X60" s="662"/>
      <c r="Y60" s="663"/>
      <c r="Z60" s="185" t="s">
        <v>31</v>
      </c>
      <c r="AA60" s="174" t="s">
        <v>38</v>
      </c>
      <c r="AB60" s="664" t="str">
        <f>IFERROR(IF(T61&gt;=T60,"○","×"),"")</f>
        <v>○</v>
      </c>
      <c r="AC60" s="226"/>
      <c r="AD60" s="227"/>
      <c r="AE60" s="227"/>
      <c r="AF60" s="227"/>
      <c r="AG60" s="227"/>
      <c r="AH60" s="227"/>
      <c r="AI60" s="227"/>
      <c r="AJ60" s="227"/>
      <c r="AK60" s="227"/>
      <c r="AL60" s="155"/>
      <c r="AM60" s="608" t="s">
        <v>2086</v>
      </c>
      <c r="AN60" s="609"/>
      <c r="AO60" s="609"/>
      <c r="AP60" s="609"/>
      <c r="AQ60" s="609"/>
      <c r="AR60" s="609"/>
      <c r="AS60" s="609"/>
      <c r="AT60" s="609"/>
      <c r="AU60" s="609"/>
      <c r="AV60" s="609"/>
      <c r="AW60" s="609"/>
      <c r="AX60" s="609"/>
      <c r="AY60" s="609"/>
      <c r="AZ60" s="609"/>
      <c r="BA60" s="609"/>
      <c r="BB60" s="609"/>
      <c r="BC60" s="610"/>
    </row>
    <row r="61" spans="1:59" ht="27" customHeight="1" thickBot="1">
      <c r="A61" s="155"/>
      <c r="B61" s="225" t="s">
        <v>39</v>
      </c>
      <c r="C61" s="666" t="s">
        <v>81</v>
      </c>
      <c r="D61" s="667"/>
      <c r="E61" s="667"/>
      <c r="F61" s="667"/>
      <c r="G61" s="667"/>
      <c r="H61" s="667"/>
      <c r="I61" s="667"/>
      <c r="J61" s="667"/>
      <c r="K61" s="667"/>
      <c r="L61" s="667"/>
      <c r="M61" s="667"/>
      <c r="N61" s="667"/>
      <c r="O61" s="667"/>
      <c r="P61" s="667"/>
      <c r="Q61" s="667"/>
      <c r="R61" s="667"/>
      <c r="S61" s="668"/>
      <c r="T61" s="669"/>
      <c r="U61" s="670"/>
      <c r="V61" s="670"/>
      <c r="W61" s="670"/>
      <c r="X61" s="670"/>
      <c r="Y61" s="671"/>
      <c r="Z61" s="176" t="s">
        <v>31</v>
      </c>
      <c r="AA61" s="174" t="s">
        <v>38</v>
      </c>
      <c r="AB61" s="665"/>
      <c r="AC61" s="226"/>
      <c r="AD61" s="227"/>
      <c r="AE61" s="227"/>
      <c r="AF61" s="227"/>
      <c r="AG61" s="227"/>
      <c r="AH61" s="227"/>
      <c r="AI61" s="227"/>
      <c r="AJ61" s="227"/>
      <c r="AK61" s="227"/>
      <c r="AL61" s="155"/>
      <c r="AM61" s="611"/>
      <c r="AN61" s="612"/>
      <c r="AO61" s="612"/>
      <c r="AP61" s="612"/>
      <c r="AQ61" s="612"/>
      <c r="AR61" s="612"/>
      <c r="AS61" s="612"/>
      <c r="AT61" s="612"/>
      <c r="AU61" s="612"/>
      <c r="AV61" s="612"/>
      <c r="AW61" s="612"/>
      <c r="AX61" s="612"/>
      <c r="AY61" s="612"/>
      <c r="AZ61" s="612"/>
      <c r="BA61" s="612"/>
      <c r="BB61" s="612"/>
      <c r="BC61" s="613"/>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607" t="s">
        <v>2150</v>
      </c>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708" t="s">
        <v>2151</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155"/>
    </row>
    <row r="67" spans="1:81" ht="23.25" customHeight="1" thickBot="1">
      <c r="A67" s="155"/>
      <c r="B67" s="709" t="s">
        <v>84</v>
      </c>
      <c r="C67" s="710"/>
      <c r="D67" s="710"/>
      <c r="E67" s="710"/>
      <c r="F67" s="710"/>
      <c r="G67" s="710"/>
      <c r="H67" s="710"/>
      <c r="I67" s="710"/>
      <c r="J67" s="710"/>
      <c r="K67" s="710"/>
      <c r="L67" s="710"/>
      <c r="M67" s="710"/>
      <c r="N67" s="710"/>
      <c r="O67" s="710"/>
      <c r="P67" s="710"/>
      <c r="Q67" s="710"/>
      <c r="R67" s="710"/>
      <c r="S67" s="711"/>
      <c r="T67" s="712">
        <f>SUM('別紙様式6-2 事業所個票１:事業所個票10'!BV51)</f>
        <v>0</v>
      </c>
      <c r="U67" s="713"/>
      <c r="V67" s="713"/>
      <c r="W67" s="713"/>
      <c r="X67" s="713"/>
      <c r="Y67" s="232" t="s">
        <v>31</v>
      </c>
      <c r="Z67" s="233" t="s">
        <v>38</v>
      </c>
      <c r="AA67" s="234"/>
      <c r="AB67" s="155"/>
      <c r="AC67" s="155"/>
      <c r="AD67" s="155"/>
      <c r="AE67" s="155"/>
      <c r="AF67" s="155"/>
      <c r="AG67" s="155" t="s">
        <v>38</v>
      </c>
      <c r="AH67" s="235" t="str">
        <f>IF(T68&lt;T67,"×","")</f>
        <v/>
      </c>
      <c r="AI67" s="155"/>
      <c r="AJ67" s="155"/>
      <c r="AK67" s="155"/>
      <c r="AL67" s="155"/>
      <c r="AM67" s="628" t="s">
        <v>2152</v>
      </c>
      <c r="AN67" s="714"/>
      <c r="AO67" s="714"/>
      <c r="AP67" s="714"/>
      <c r="AQ67" s="714"/>
      <c r="AR67" s="714"/>
      <c r="AS67" s="714"/>
      <c r="AT67" s="714"/>
      <c r="AU67" s="714"/>
      <c r="AV67" s="714"/>
      <c r="AW67" s="714"/>
      <c r="AX67" s="714"/>
      <c r="AY67" s="714"/>
      <c r="AZ67" s="714"/>
      <c r="BA67" s="714"/>
      <c r="BB67" s="714"/>
      <c r="BC67" s="715"/>
    </row>
    <row r="68" spans="1:81" ht="23.25" customHeight="1" thickBot="1">
      <c r="A68" s="155"/>
      <c r="B68" s="716" t="s">
        <v>2153</v>
      </c>
      <c r="C68" s="717"/>
      <c r="D68" s="717"/>
      <c r="E68" s="717"/>
      <c r="F68" s="717"/>
      <c r="G68" s="717"/>
      <c r="H68" s="717"/>
      <c r="I68" s="717"/>
      <c r="J68" s="717"/>
      <c r="K68" s="717"/>
      <c r="L68" s="717"/>
      <c r="M68" s="717"/>
      <c r="N68" s="717"/>
      <c r="O68" s="717"/>
      <c r="P68" s="717"/>
      <c r="Q68" s="717"/>
      <c r="R68" s="717"/>
      <c r="S68" s="717"/>
      <c r="T68" s="718"/>
      <c r="U68" s="719"/>
      <c r="V68" s="719"/>
      <c r="W68" s="719"/>
      <c r="X68" s="720"/>
      <c r="Y68" s="236" t="s">
        <v>31</v>
      </c>
      <c r="Z68" s="155"/>
      <c r="AA68" s="237" t="s">
        <v>68</v>
      </c>
      <c r="AB68" s="721">
        <f>IFERROR(T69/T67*100,0)</f>
        <v>0</v>
      </c>
      <c r="AC68" s="722"/>
      <c r="AD68" s="723"/>
      <c r="AE68" s="238" t="s">
        <v>85</v>
      </c>
      <c r="AF68" s="238" t="s">
        <v>69</v>
      </c>
      <c r="AG68" s="155" t="s">
        <v>38</v>
      </c>
      <c r="AH68" s="183" t="str">
        <f>IF(T67=0,"",(IF(AB68&gt;=200/3,"○","×")))</f>
        <v/>
      </c>
      <c r="AI68" s="221"/>
      <c r="AJ68" s="221"/>
      <c r="AK68" s="221"/>
      <c r="AL68" s="155"/>
      <c r="AM68" s="628" t="s">
        <v>2154</v>
      </c>
      <c r="AN68" s="714"/>
      <c r="AO68" s="714"/>
      <c r="AP68" s="714"/>
      <c r="AQ68" s="714"/>
      <c r="AR68" s="714"/>
      <c r="AS68" s="714"/>
      <c r="AT68" s="714"/>
      <c r="AU68" s="714"/>
      <c r="AV68" s="714"/>
      <c r="AW68" s="714"/>
      <c r="AX68" s="714"/>
      <c r="AY68" s="714"/>
      <c r="AZ68" s="714"/>
      <c r="BA68" s="714"/>
      <c r="BB68" s="714"/>
      <c r="BC68" s="715"/>
    </row>
    <row r="69" spans="1:81" ht="19.5" customHeight="1" thickBot="1">
      <c r="A69" s="155"/>
      <c r="B69" s="239"/>
      <c r="C69" s="699" t="s">
        <v>2155</v>
      </c>
      <c r="D69" s="699"/>
      <c r="E69" s="699"/>
      <c r="F69" s="699"/>
      <c r="G69" s="699"/>
      <c r="H69" s="699"/>
      <c r="I69" s="699"/>
      <c r="J69" s="699"/>
      <c r="K69" s="699"/>
      <c r="L69" s="699"/>
      <c r="M69" s="699"/>
      <c r="N69" s="699"/>
      <c r="O69" s="699"/>
      <c r="P69" s="699"/>
      <c r="Q69" s="699"/>
      <c r="R69" s="699"/>
      <c r="S69" s="699"/>
      <c r="T69" s="701"/>
      <c r="U69" s="702"/>
      <c r="V69" s="702"/>
      <c r="W69" s="702"/>
      <c r="X69" s="703"/>
      <c r="Y69" s="240" t="s">
        <v>31</v>
      </c>
      <c r="Z69" s="241" t="s">
        <v>38</v>
      </c>
      <c r="AA69" s="26"/>
      <c r="AB69" s="242"/>
      <c r="AC69" s="243"/>
      <c r="AD69" s="244"/>
      <c r="AE69" s="244"/>
      <c r="AF69" s="238"/>
      <c r="AG69" s="155"/>
      <c r="AH69" s="155"/>
      <c r="AI69" s="221"/>
      <c r="AJ69" s="155"/>
      <c r="AK69" s="221"/>
      <c r="AL69" s="221"/>
    </row>
    <row r="70" spans="1:81" ht="16.5" customHeight="1">
      <c r="A70" s="155"/>
      <c r="B70" s="245"/>
      <c r="C70" s="700"/>
      <c r="D70" s="700"/>
      <c r="E70" s="700"/>
      <c r="F70" s="700"/>
      <c r="G70" s="700"/>
      <c r="H70" s="700"/>
      <c r="I70" s="700"/>
      <c r="J70" s="700"/>
      <c r="K70" s="700"/>
      <c r="L70" s="700"/>
      <c r="M70" s="700"/>
      <c r="N70" s="700"/>
      <c r="O70" s="700"/>
      <c r="P70" s="700"/>
      <c r="Q70" s="700"/>
      <c r="R70" s="700"/>
      <c r="S70" s="700"/>
      <c r="T70" s="246" t="s">
        <v>68</v>
      </c>
      <c r="U70" s="704">
        <f>T69/10</f>
        <v>0</v>
      </c>
      <c r="V70" s="704"/>
      <c r="W70" s="704"/>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705" t="s">
        <v>86</v>
      </c>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07" t="s">
        <v>2156</v>
      </c>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230"/>
      <c r="AM74" s="69" t="b">
        <v>0</v>
      </c>
      <c r="AN74" s="637" t="s">
        <v>2087</v>
      </c>
      <c r="AO74" s="637"/>
      <c r="AP74" s="637"/>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724"/>
      <c r="D75" s="725"/>
      <c r="E75" s="726" t="s">
        <v>2157</v>
      </c>
      <c r="F75" s="726"/>
      <c r="G75" s="726"/>
      <c r="H75" s="726"/>
      <c r="I75" s="726"/>
      <c r="J75" s="726"/>
      <c r="K75" s="726"/>
      <c r="L75" s="726"/>
      <c r="M75" s="726"/>
      <c r="N75" s="726"/>
      <c r="O75" s="726"/>
      <c r="P75" s="726"/>
      <c r="Q75" s="726"/>
      <c r="R75" s="726"/>
      <c r="S75" s="726"/>
      <c r="T75" s="726"/>
      <c r="U75" s="726"/>
      <c r="V75" s="726"/>
      <c r="W75" s="726"/>
      <c r="X75" s="602"/>
      <c r="Y75" s="72" t="s">
        <v>38</v>
      </c>
      <c r="Z75" s="183" t="str">
        <f>IF(AR74&lt;&gt;"該当","",IF(AM74=TRUE,"○","×"))</f>
        <v/>
      </c>
      <c r="AA75" s="251"/>
      <c r="AB75" s="251"/>
      <c r="AC75" s="251"/>
      <c r="AD75" s="251"/>
      <c r="AE75" s="251"/>
      <c r="AF75" s="251"/>
      <c r="AG75" s="251"/>
      <c r="AH75" s="251"/>
      <c r="AI75" s="251"/>
      <c r="AJ75" s="251"/>
      <c r="AK75" s="251"/>
      <c r="AL75" s="251"/>
      <c r="AM75" s="628" t="s">
        <v>83</v>
      </c>
      <c r="AN75" s="605"/>
      <c r="AO75" s="605"/>
      <c r="AP75" s="605"/>
      <c r="AQ75" s="605"/>
      <c r="AR75" s="727"/>
      <c r="AS75" s="727"/>
      <c r="AT75" s="605"/>
      <c r="AU75" s="605"/>
      <c r="AV75" s="605"/>
      <c r="AW75" s="605"/>
      <c r="AX75" s="605"/>
      <c r="AY75" s="605"/>
      <c r="AZ75" s="605"/>
      <c r="BA75" s="605"/>
      <c r="BB75" s="605"/>
      <c r="BC75" s="60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607" t="s">
        <v>2231</v>
      </c>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728" t="s">
        <v>88</v>
      </c>
      <c r="D79" s="710"/>
      <c r="E79" s="710"/>
      <c r="F79" s="710"/>
      <c r="G79" s="710"/>
      <c r="H79" s="710"/>
      <c r="I79" s="710"/>
      <c r="J79" s="710"/>
      <c r="K79" s="710"/>
      <c r="L79" s="710"/>
      <c r="M79" s="710"/>
      <c r="N79" s="710"/>
      <c r="O79" s="710"/>
      <c r="P79" s="710"/>
      <c r="Q79" s="710"/>
      <c r="R79" s="710"/>
      <c r="S79" s="710"/>
      <c r="T79" s="711"/>
      <c r="U79" s="712">
        <f>SUM('別紙様式6-2 事業所個票１:事業所個票10'!BA51)</f>
        <v>0</v>
      </c>
      <c r="V79" s="713"/>
      <c r="W79" s="713"/>
      <c r="X79" s="713"/>
      <c r="Y79" s="713"/>
      <c r="Z79" s="256" t="s">
        <v>31</v>
      </c>
      <c r="AA79" s="174" t="s">
        <v>38</v>
      </c>
      <c r="AB79" s="593"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729" t="s">
        <v>89</v>
      </c>
      <c r="D80" s="729"/>
      <c r="E80" s="729"/>
      <c r="F80" s="729"/>
      <c r="G80" s="729"/>
      <c r="H80" s="729"/>
      <c r="I80" s="729"/>
      <c r="J80" s="729"/>
      <c r="K80" s="729"/>
      <c r="L80" s="729"/>
      <c r="M80" s="729"/>
      <c r="N80" s="729"/>
      <c r="O80" s="729"/>
      <c r="P80" s="729"/>
      <c r="Q80" s="729"/>
      <c r="R80" s="729"/>
      <c r="S80" s="729"/>
      <c r="T80" s="730"/>
      <c r="U80" s="712">
        <f>U81+U86</f>
        <v>0</v>
      </c>
      <c r="V80" s="713"/>
      <c r="W80" s="713"/>
      <c r="X80" s="713"/>
      <c r="Y80" s="713"/>
      <c r="Z80" s="232" t="s">
        <v>31</v>
      </c>
      <c r="AA80" s="174" t="s">
        <v>38</v>
      </c>
      <c r="AB80" s="595"/>
      <c r="AC80" s="174"/>
      <c r="AD80" s="174"/>
      <c r="AE80" s="174"/>
      <c r="AF80" s="174"/>
      <c r="AG80" s="174"/>
      <c r="AH80" s="221"/>
      <c r="AI80" s="221"/>
      <c r="AJ80" s="221"/>
      <c r="AK80" s="221"/>
      <c r="AL80" s="221"/>
      <c r="AM80" s="257"/>
    </row>
    <row r="81" spans="1:55" ht="9.75" customHeight="1" thickBot="1">
      <c r="A81" s="155"/>
      <c r="B81" s="255"/>
      <c r="C81" s="745" t="s">
        <v>2233</v>
      </c>
      <c r="D81" s="746"/>
      <c r="E81" s="750" t="s">
        <v>90</v>
      </c>
      <c r="F81" s="751"/>
      <c r="G81" s="751"/>
      <c r="H81" s="751"/>
      <c r="I81" s="751"/>
      <c r="J81" s="751"/>
      <c r="K81" s="751"/>
      <c r="L81" s="751"/>
      <c r="M81" s="751"/>
      <c r="N81" s="751"/>
      <c r="O81" s="751"/>
      <c r="P81" s="751"/>
      <c r="Q81" s="751"/>
      <c r="R81" s="751"/>
      <c r="S81" s="751"/>
      <c r="T81" s="752"/>
      <c r="U81" s="756"/>
      <c r="V81" s="757"/>
      <c r="W81" s="757"/>
      <c r="X81" s="757"/>
      <c r="Y81" s="758"/>
      <c r="Z81" s="762" t="s">
        <v>31</v>
      </c>
      <c r="AA81" s="764" t="s">
        <v>38</v>
      </c>
      <c r="AB81" s="155"/>
      <c r="AC81" s="238"/>
      <c r="AD81" s="258"/>
      <c r="AE81" s="258"/>
      <c r="AF81" s="238"/>
      <c r="AG81" s="155"/>
      <c r="AH81" s="221"/>
      <c r="AI81" s="155"/>
      <c r="AJ81" s="221"/>
      <c r="AK81" s="155"/>
      <c r="AL81" s="221"/>
      <c r="AM81" s="257"/>
    </row>
    <row r="82" spans="1:55" ht="9.75" customHeight="1" thickBot="1">
      <c r="A82" s="155"/>
      <c r="B82" s="255"/>
      <c r="C82" s="747"/>
      <c r="D82" s="746"/>
      <c r="E82" s="753"/>
      <c r="F82" s="754"/>
      <c r="G82" s="754"/>
      <c r="H82" s="754"/>
      <c r="I82" s="754"/>
      <c r="J82" s="754"/>
      <c r="K82" s="754"/>
      <c r="L82" s="754"/>
      <c r="M82" s="754"/>
      <c r="N82" s="754"/>
      <c r="O82" s="754"/>
      <c r="P82" s="754"/>
      <c r="Q82" s="754"/>
      <c r="R82" s="754"/>
      <c r="S82" s="754"/>
      <c r="T82" s="755"/>
      <c r="U82" s="759"/>
      <c r="V82" s="760"/>
      <c r="W82" s="760"/>
      <c r="X82" s="760"/>
      <c r="Y82" s="761"/>
      <c r="Z82" s="763"/>
      <c r="AA82" s="764"/>
      <c r="AB82" s="765" t="s">
        <v>68</v>
      </c>
      <c r="AC82" s="731">
        <f>IFERROR(U83/U81*100,0)</f>
        <v>0</v>
      </c>
      <c r="AD82" s="732"/>
      <c r="AE82" s="733"/>
      <c r="AF82" s="737" t="s">
        <v>85</v>
      </c>
      <c r="AG82" s="737" t="s">
        <v>69</v>
      </c>
      <c r="AH82" s="738" t="s">
        <v>38</v>
      </c>
      <c r="AI82" s="593" t="str">
        <f>IF(U81=0,"",IF(AND(AC82&gt;=200/3,AC82&lt;=100),"○","×"))</f>
        <v/>
      </c>
      <c r="AJ82" s="221"/>
      <c r="AK82" s="155"/>
      <c r="AL82" s="221"/>
      <c r="AM82" s="739" t="s">
        <v>2340</v>
      </c>
      <c r="AN82" s="740"/>
      <c r="AO82" s="740"/>
      <c r="AP82" s="740"/>
      <c r="AQ82" s="740"/>
      <c r="AR82" s="740"/>
      <c r="AS82" s="740"/>
      <c r="AT82" s="740"/>
      <c r="AU82" s="740"/>
      <c r="AV82" s="740"/>
      <c r="AW82" s="740"/>
      <c r="AX82" s="740"/>
      <c r="AY82" s="740"/>
      <c r="AZ82" s="740"/>
      <c r="BA82" s="740"/>
      <c r="BB82" s="740"/>
      <c r="BC82" s="741"/>
    </row>
    <row r="83" spans="1:55" ht="9.75" customHeight="1" thickBot="1">
      <c r="A83" s="155"/>
      <c r="B83" s="255"/>
      <c r="C83" s="747"/>
      <c r="D83" s="746"/>
      <c r="E83" s="210"/>
      <c r="F83" s="766" t="s">
        <v>2159</v>
      </c>
      <c r="G83" s="767"/>
      <c r="H83" s="767"/>
      <c r="I83" s="767"/>
      <c r="J83" s="767"/>
      <c r="K83" s="767"/>
      <c r="L83" s="767"/>
      <c r="M83" s="767"/>
      <c r="N83" s="767"/>
      <c r="O83" s="767"/>
      <c r="P83" s="767"/>
      <c r="Q83" s="767"/>
      <c r="R83" s="767"/>
      <c r="S83" s="767"/>
      <c r="T83" s="767"/>
      <c r="U83" s="771"/>
      <c r="V83" s="772"/>
      <c r="W83" s="772"/>
      <c r="X83" s="772"/>
      <c r="Y83" s="773"/>
      <c r="Z83" s="774" t="s">
        <v>31</v>
      </c>
      <c r="AA83" s="764" t="s">
        <v>38</v>
      </c>
      <c r="AB83" s="765"/>
      <c r="AC83" s="734"/>
      <c r="AD83" s="735"/>
      <c r="AE83" s="736"/>
      <c r="AF83" s="737"/>
      <c r="AG83" s="737"/>
      <c r="AH83" s="738"/>
      <c r="AI83" s="595"/>
      <c r="AJ83" s="221"/>
      <c r="AK83" s="155"/>
      <c r="AL83" s="221"/>
      <c r="AM83" s="742"/>
      <c r="AN83" s="743"/>
      <c r="AO83" s="743"/>
      <c r="AP83" s="743"/>
      <c r="AQ83" s="743"/>
      <c r="AR83" s="743"/>
      <c r="AS83" s="743"/>
      <c r="AT83" s="743"/>
      <c r="AU83" s="743"/>
      <c r="AV83" s="743"/>
      <c r="AW83" s="743"/>
      <c r="AX83" s="743"/>
      <c r="AY83" s="743"/>
      <c r="AZ83" s="743"/>
      <c r="BA83" s="743"/>
      <c r="BB83" s="743"/>
      <c r="BC83" s="744"/>
    </row>
    <row r="84" spans="1:55" ht="9.75" customHeight="1" thickBot="1">
      <c r="A84" s="155"/>
      <c r="B84" s="255"/>
      <c r="C84" s="747"/>
      <c r="D84" s="746"/>
      <c r="E84" s="259"/>
      <c r="F84" s="768"/>
      <c r="G84" s="707"/>
      <c r="H84" s="707"/>
      <c r="I84" s="707"/>
      <c r="J84" s="707"/>
      <c r="K84" s="707"/>
      <c r="L84" s="707"/>
      <c r="M84" s="707"/>
      <c r="N84" s="707"/>
      <c r="O84" s="707"/>
      <c r="P84" s="707"/>
      <c r="Q84" s="707"/>
      <c r="R84" s="707"/>
      <c r="S84" s="707"/>
      <c r="T84" s="707"/>
      <c r="U84" s="759"/>
      <c r="V84" s="760"/>
      <c r="W84" s="760"/>
      <c r="X84" s="760"/>
      <c r="Y84" s="761"/>
      <c r="Z84" s="775"/>
      <c r="AA84" s="764"/>
      <c r="AB84" s="155"/>
      <c r="AC84" s="155"/>
      <c r="AD84" s="155"/>
      <c r="AE84" s="155"/>
      <c r="AF84" s="155"/>
      <c r="AG84" s="155"/>
      <c r="AH84" s="155"/>
      <c r="AI84" s="155"/>
      <c r="AJ84" s="221"/>
      <c r="AK84" s="221"/>
      <c r="AL84" s="221"/>
    </row>
    <row r="85" spans="1:55" ht="15" customHeight="1" thickBot="1">
      <c r="A85" s="155"/>
      <c r="B85" s="255"/>
      <c r="C85" s="748"/>
      <c r="D85" s="749"/>
      <c r="E85" s="260"/>
      <c r="F85" s="769"/>
      <c r="G85" s="770"/>
      <c r="H85" s="770"/>
      <c r="I85" s="770"/>
      <c r="J85" s="770"/>
      <c r="K85" s="770"/>
      <c r="L85" s="770"/>
      <c r="M85" s="770"/>
      <c r="N85" s="770"/>
      <c r="O85" s="770"/>
      <c r="P85" s="770"/>
      <c r="Q85" s="770"/>
      <c r="R85" s="770"/>
      <c r="S85" s="770"/>
      <c r="T85" s="770"/>
      <c r="U85" s="261" t="s">
        <v>68</v>
      </c>
      <c r="V85" s="776">
        <f>U83/2</f>
        <v>0</v>
      </c>
      <c r="W85" s="776"/>
      <c r="X85" s="776"/>
      <c r="Y85" s="28" t="s">
        <v>31</v>
      </c>
      <c r="Z85" s="2" t="s">
        <v>69</v>
      </c>
      <c r="AA85" s="29"/>
      <c r="AB85" s="242"/>
      <c r="AC85" s="242"/>
      <c r="AD85" s="243"/>
      <c r="AE85" s="777"/>
      <c r="AF85" s="777"/>
      <c r="AG85" s="238"/>
      <c r="AH85" s="155"/>
      <c r="AI85" s="247"/>
      <c r="AJ85" s="221"/>
      <c r="AK85" s="221"/>
      <c r="AL85" s="221"/>
      <c r="AM85" s="257"/>
    </row>
    <row r="86" spans="1:55" ht="9.75" customHeight="1" thickBot="1">
      <c r="A86" s="155"/>
      <c r="B86" s="255"/>
      <c r="C86" s="778" t="s">
        <v>91</v>
      </c>
      <c r="D86" s="779"/>
      <c r="E86" s="750" t="s">
        <v>92</v>
      </c>
      <c r="F86" s="751"/>
      <c r="G86" s="751"/>
      <c r="H86" s="751"/>
      <c r="I86" s="751"/>
      <c r="J86" s="751"/>
      <c r="K86" s="751"/>
      <c r="L86" s="751"/>
      <c r="M86" s="751"/>
      <c r="N86" s="751"/>
      <c r="O86" s="751"/>
      <c r="P86" s="751"/>
      <c r="Q86" s="751"/>
      <c r="R86" s="751"/>
      <c r="S86" s="751"/>
      <c r="T86" s="752"/>
      <c r="U86" s="756"/>
      <c r="V86" s="757"/>
      <c r="W86" s="757"/>
      <c r="X86" s="757"/>
      <c r="Y86" s="758"/>
      <c r="Z86" s="780" t="s">
        <v>31</v>
      </c>
      <c r="AA86" s="764" t="s">
        <v>38</v>
      </c>
      <c r="AB86" s="242"/>
      <c r="AC86" s="155"/>
      <c r="AD86" s="238"/>
      <c r="AE86" s="258"/>
      <c r="AF86" s="258"/>
      <c r="AG86" s="238"/>
      <c r="AH86" s="155"/>
      <c r="AI86" s="155"/>
      <c r="AJ86" s="221"/>
      <c r="AK86" s="221"/>
      <c r="AL86" s="221"/>
      <c r="AM86" s="257"/>
    </row>
    <row r="87" spans="1:55" ht="9.75" customHeight="1" thickBot="1">
      <c r="A87" s="155"/>
      <c r="B87" s="255"/>
      <c r="C87" s="745"/>
      <c r="D87" s="746"/>
      <c r="E87" s="753"/>
      <c r="F87" s="754"/>
      <c r="G87" s="754"/>
      <c r="H87" s="754"/>
      <c r="I87" s="754"/>
      <c r="J87" s="754"/>
      <c r="K87" s="754"/>
      <c r="L87" s="754"/>
      <c r="M87" s="754"/>
      <c r="N87" s="754"/>
      <c r="O87" s="754"/>
      <c r="P87" s="754"/>
      <c r="Q87" s="754"/>
      <c r="R87" s="754"/>
      <c r="S87" s="754"/>
      <c r="T87" s="755"/>
      <c r="U87" s="759"/>
      <c r="V87" s="760"/>
      <c r="W87" s="760"/>
      <c r="X87" s="760"/>
      <c r="Y87" s="761"/>
      <c r="Z87" s="781"/>
      <c r="AA87" s="764"/>
      <c r="AB87" s="765" t="s">
        <v>68</v>
      </c>
      <c r="AC87" s="731">
        <f>IFERROR(U88/U86*100,0)</f>
        <v>0</v>
      </c>
      <c r="AD87" s="732"/>
      <c r="AE87" s="733"/>
      <c r="AF87" s="737" t="s">
        <v>85</v>
      </c>
      <c r="AG87" s="737" t="s">
        <v>69</v>
      </c>
      <c r="AH87" s="738" t="s">
        <v>38</v>
      </c>
      <c r="AI87" s="593" t="str">
        <f>IF(U86=0,"",IF(AND(AC87&gt;=200/3,AC82&lt;=100),"○","×"))</f>
        <v/>
      </c>
      <c r="AJ87" s="221"/>
      <c r="AK87" s="221"/>
      <c r="AL87" s="221"/>
      <c r="AM87" s="739" t="s">
        <v>2160</v>
      </c>
      <c r="AN87" s="740"/>
      <c r="AO87" s="740"/>
      <c r="AP87" s="740"/>
      <c r="AQ87" s="740"/>
      <c r="AR87" s="740"/>
      <c r="AS87" s="740"/>
      <c r="AT87" s="740"/>
      <c r="AU87" s="740"/>
      <c r="AV87" s="740"/>
      <c r="AW87" s="740"/>
      <c r="AX87" s="740"/>
      <c r="AY87" s="740"/>
      <c r="AZ87" s="740"/>
      <c r="BA87" s="740"/>
      <c r="BB87" s="740"/>
      <c r="BC87" s="741"/>
    </row>
    <row r="88" spans="1:55" ht="9.75" customHeight="1" thickBot="1">
      <c r="A88" s="155"/>
      <c r="B88" s="255"/>
      <c r="C88" s="745"/>
      <c r="D88" s="746"/>
      <c r="E88" s="262"/>
      <c r="F88" s="766" t="s">
        <v>2161</v>
      </c>
      <c r="G88" s="767"/>
      <c r="H88" s="767"/>
      <c r="I88" s="767"/>
      <c r="J88" s="767"/>
      <c r="K88" s="767"/>
      <c r="L88" s="767"/>
      <c r="M88" s="767"/>
      <c r="N88" s="767"/>
      <c r="O88" s="767"/>
      <c r="P88" s="767"/>
      <c r="Q88" s="767"/>
      <c r="R88" s="767"/>
      <c r="S88" s="767"/>
      <c r="T88" s="767"/>
      <c r="U88" s="771"/>
      <c r="V88" s="772"/>
      <c r="W88" s="772"/>
      <c r="X88" s="772"/>
      <c r="Y88" s="773"/>
      <c r="Z88" s="782" t="s">
        <v>31</v>
      </c>
      <c r="AA88" s="764" t="s">
        <v>38</v>
      </c>
      <c r="AB88" s="765"/>
      <c r="AC88" s="734"/>
      <c r="AD88" s="735"/>
      <c r="AE88" s="736"/>
      <c r="AF88" s="737"/>
      <c r="AG88" s="737"/>
      <c r="AH88" s="738"/>
      <c r="AI88" s="595"/>
      <c r="AJ88" s="221"/>
      <c r="AK88" s="221"/>
      <c r="AL88" s="221"/>
      <c r="AM88" s="742"/>
      <c r="AN88" s="743"/>
      <c r="AO88" s="743"/>
      <c r="AP88" s="743"/>
      <c r="AQ88" s="743"/>
      <c r="AR88" s="743"/>
      <c r="AS88" s="743"/>
      <c r="AT88" s="743"/>
      <c r="AU88" s="743"/>
      <c r="AV88" s="743"/>
      <c r="AW88" s="743"/>
      <c r="AX88" s="743"/>
      <c r="AY88" s="743"/>
      <c r="AZ88" s="743"/>
      <c r="BA88" s="743"/>
      <c r="BB88" s="743"/>
      <c r="BC88" s="744"/>
    </row>
    <row r="89" spans="1:55" ht="9.75" customHeight="1" thickBot="1">
      <c r="A89" s="155"/>
      <c r="B89" s="255"/>
      <c r="C89" s="747"/>
      <c r="D89" s="746"/>
      <c r="E89" s="263"/>
      <c r="F89" s="768"/>
      <c r="G89" s="707"/>
      <c r="H89" s="707"/>
      <c r="I89" s="707"/>
      <c r="J89" s="707"/>
      <c r="K89" s="707"/>
      <c r="L89" s="707"/>
      <c r="M89" s="707"/>
      <c r="N89" s="707"/>
      <c r="O89" s="707"/>
      <c r="P89" s="707"/>
      <c r="Q89" s="707"/>
      <c r="R89" s="707"/>
      <c r="S89" s="707"/>
      <c r="T89" s="707"/>
      <c r="U89" s="759"/>
      <c r="V89" s="760"/>
      <c r="W89" s="760"/>
      <c r="X89" s="760"/>
      <c r="Y89" s="761"/>
      <c r="Z89" s="783"/>
      <c r="AA89" s="764"/>
      <c r="AB89" s="155"/>
      <c r="AC89" s="155"/>
      <c r="AD89" s="155"/>
      <c r="AE89" s="155"/>
      <c r="AF89" s="155"/>
      <c r="AG89" s="155"/>
      <c r="AH89" s="155"/>
      <c r="AI89" s="155"/>
      <c r="AJ89" s="221"/>
      <c r="AK89" s="221"/>
      <c r="AL89" s="221"/>
    </row>
    <row r="90" spans="1:55" ht="16.5" customHeight="1">
      <c r="A90" s="155"/>
      <c r="B90" s="255"/>
      <c r="C90" s="748"/>
      <c r="D90" s="749"/>
      <c r="E90" s="264"/>
      <c r="F90" s="769"/>
      <c r="G90" s="770"/>
      <c r="H90" s="770"/>
      <c r="I90" s="770"/>
      <c r="J90" s="770"/>
      <c r="K90" s="770"/>
      <c r="L90" s="770"/>
      <c r="M90" s="770"/>
      <c r="N90" s="770"/>
      <c r="O90" s="770"/>
      <c r="P90" s="770"/>
      <c r="Q90" s="770"/>
      <c r="R90" s="770"/>
      <c r="S90" s="770"/>
      <c r="T90" s="770"/>
      <c r="U90" s="246" t="s">
        <v>68</v>
      </c>
      <c r="V90" s="704">
        <f>U88/2</f>
        <v>0</v>
      </c>
      <c r="W90" s="704"/>
      <c r="X90" s="704"/>
      <c r="Y90" s="27" t="s">
        <v>31</v>
      </c>
      <c r="Z90" s="3" t="s">
        <v>69</v>
      </c>
      <c r="AA90" s="29"/>
      <c r="AB90" s="242"/>
      <c r="AC90" s="243"/>
      <c r="AD90" s="777"/>
      <c r="AE90" s="777"/>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93" t="s">
        <v>94</v>
      </c>
      <c r="C92" s="793"/>
      <c r="D92" s="793"/>
      <c r="E92" s="793"/>
      <c r="F92" s="793"/>
      <c r="G92" s="793"/>
      <c r="H92" s="793"/>
      <c r="I92" s="793"/>
      <c r="J92" s="793"/>
      <c r="K92" s="793"/>
      <c r="L92" s="793"/>
      <c r="M92" s="793"/>
      <c r="N92" s="793"/>
      <c r="O92" s="793"/>
      <c r="P92" s="793"/>
      <c r="Q92" s="793"/>
      <c r="R92" s="793"/>
      <c r="S92" s="793"/>
      <c r="T92" s="793"/>
      <c r="U92" s="793"/>
      <c r="V92" s="793"/>
      <c r="W92" s="793"/>
      <c r="X92" s="793"/>
      <c r="Y92" s="793"/>
      <c r="Z92" s="793"/>
      <c r="AA92" s="793"/>
      <c r="AB92" s="793"/>
      <c r="AC92" s="793"/>
      <c r="AD92" s="793"/>
      <c r="AE92" s="793"/>
      <c r="AF92" s="793"/>
      <c r="AG92" s="793"/>
      <c r="AH92" s="793"/>
      <c r="AI92" s="793"/>
      <c r="AJ92" s="793"/>
      <c r="AK92" s="793"/>
      <c r="AL92" s="267"/>
      <c r="AM92" s="268"/>
    </row>
    <row r="93" spans="1:55" s="165" customFormat="1" ht="14.25"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94" t="str">
        <f>IF(SUM('別紙様式6-2 事業所個票１:事業所個票10'!CI4)&gt;=1,"該当","")</f>
        <v/>
      </c>
      <c r="AJ93" s="795"/>
      <c r="AK93" s="796"/>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94" t="str">
        <f>IF(SUM('別紙様式6-2 事業所個票１:事業所個票10'!CI4)=0,"該当","")</f>
        <v>該当</v>
      </c>
      <c r="AJ95" s="795"/>
      <c r="AK95" s="796"/>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97" t="s">
        <v>99</v>
      </c>
      <c r="D97" s="797"/>
      <c r="E97" s="797"/>
      <c r="F97" s="797"/>
      <c r="G97" s="797"/>
      <c r="H97" s="797"/>
      <c r="I97" s="797"/>
      <c r="J97" s="797"/>
      <c r="K97" s="797"/>
      <c r="L97" s="797"/>
      <c r="M97" s="797"/>
      <c r="N97" s="797"/>
      <c r="O97" s="797"/>
      <c r="P97" s="797"/>
      <c r="Q97" s="797"/>
      <c r="R97" s="797"/>
      <c r="S97" s="797"/>
      <c r="T97" s="797"/>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85"/>
      <c r="D98" s="786"/>
      <c r="E98" s="639" t="s">
        <v>100</v>
      </c>
      <c r="F98" s="639"/>
      <c r="G98" s="639"/>
      <c r="H98" s="639"/>
      <c r="I98" s="639"/>
      <c r="J98" s="639"/>
      <c r="K98" s="639"/>
      <c r="L98" s="639"/>
      <c r="M98" s="639"/>
      <c r="N98" s="639"/>
      <c r="O98" s="639"/>
      <c r="P98" s="639"/>
      <c r="Q98" s="639"/>
      <c r="R98" s="79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637" t="s">
        <v>2087</v>
      </c>
      <c r="AO99" s="637"/>
      <c r="AP99" s="637"/>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637" t="s">
        <v>2088</v>
      </c>
      <c r="AO100" s="637"/>
      <c r="AP100" s="637"/>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84" t="s">
        <v>105</v>
      </c>
      <c r="D103" s="784"/>
      <c r="E103" s="784"/>
      <c r="F103" s="784"/>
      <c r="G103" s="784"/>
      <c r="H103" s="784"/>
      <c r="I103" s="784"/>
      <c r="J103" s="784"/>
      <c r="K103" s="784"/>
      <c r="L103" s="224"/>
      <c r="M103" s="785"/>
      <c r="N103" s="786"/>
      <c r="O103" s="787" t="s">
        <v>2234</v>
      </c>
      <c r="P103" s="788"/>
      <c r="Q103" s="788"/>
      <c r="R103" s="788"/>
      <c r="S103" s="788"/>
      <c r="T103" s="788"/>
      <c r="U103" s="788"/>
      <c r="V103" s="788"/>
      <c r="W103" s="788"/>
      <c r="X103" s="788"/>
      <c r="Y103" s="788"/>
      <c r="Z103" s="788"/>
      <c r="AA103" s="788"/>
      <c r="AB103" s="788"/>
      <c r="AC103" s="788"/>
      <c r="AD103" s="788"/>
      <c r="AE103" s="788"/>
      <c r="AF103" s="788"/>
      <c r="AG103" s="788"/>
      <c r="AH103" s="788"/>
      <c r="AI103" s="788"/>
      <c r="AJ103" s="789"/>
      <c r="AK103" s="183" t="str">
        <f>IF(T98="○","",(IF(AM100=TRUE,"○","×")))</f>
        <v>×</v>
      </c>
      <c r="AL103" s="164"/>
      <c r="AM103" s="790" t="s">
        <v>2010</v>
      </c>
      <c r="AN103" s="791"/>
      <c r="AO103" s="791"/>
      <c r="AP103" s="791"/>
      <c r="AQ103" s="791"/>
      <c r="AR103" s="791"/>
      <c r="AS103" s="791"/>
      <c r="AT103" s="791"/>
      <c r="AU103" s="791"/>
      <c r="AV103" s="791"/>
      <c r="AW103" s="791"/>
      <c r="AX103" s="791"/>
      <c r="AY103" s="791"/>
      <c r="AZ103" s="791"/>
      <c r="BA103" s="791"/>
      <c r="BB103" s="791"/>
      <c r="BC103" s="792"/>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97" t="s">
        <v>106</v>
      </c>
      <c r="D105" s="797"/>
      <c r="E105" s="797"/>
      <c r="F105" s="797"/>
      <c r="G105" s="797"/>
      <c r="H105" s="797"/>
      <c r="I105" s="797"/>
      <c r="J105" s="797"/>
      <c r="K105" s="797"/>
      <c r="L105" s="797"/>
      <c r="M105" s="797"/>
      <c r="N105" s="797"/>
      <c r="O105" s="797"/>
      <c r="P105" s="797"/>
      <c r="Q105" s="797"/>
      <c r="R105" s="797"/>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85"/>
      <c r="D106" s="786"/>
      <c r="E106" s="639" t="s">
        <v>107</v>
      </c>
      <c r="F106" s="639"/>
      <c r="G106" s="639"/>
      <c r="H106" s="639"/>
      <c r="I106" s="639"/>
      <c r="J106" s="639"/>
      <c r="K106" s="639"/>
      <c r="L106" s="639"/>
      <c r="M106" s="639"/>
      <c r="N106" s="639"/>
      <c r="O106" s="639"/>
      <c r="P106" s="639"/>
      <c r="Q106" s="639"/>
      <c r="R106" s="79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799"/>
      <c r="C107" s="280" t="s">
        <v>101</v>
      </c>
      <c r="D107" s="800" t="s">
        <v>2208</v>
      </c>
      <c r="E107" s="801"/>
      <c r="F107" s="801"/>
      <c r="G107" s="801"/>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802"/>
      <c r="AL107" s="164"/>
      <c r="AM107" s="69" t="b">
        <v>0</v>
      </c>
      <c r="AN107" s="637" t="s">
        <v>2087</v>
      </c>
      <c r="AO107" s="637"/>
      <c r="AP107" s="637"/>
      <c r="AQ107" s="157"/>
      <c r="AR107" s="69" t="b">
        <v>0</v>
      </c>
      <c r="AS107" s="637" t="s">
        <v>2089</v>
      </c>
      <c r="AT107" s="637"/>
      <c r="AU107" s="637"/>
    </row>
    <row r="108" spans="1:55" s="165" customFormat="1" ht="25.5" customHeight="1" thickBot="1">
      <c r="A108" s="164"/>
      <c r="B108" s="799"/>
      <c r="C108" s="817"/>
      <c r="D108" s="819" t="s">
        <v>108</v>
      </c>
      <c r="E108" s="820"/>
      <c r="F108" s="820"/>
      <c r="G108" s="820"/>
      <c r="H108" s="825"/>
      <c r="I108" s="827" t="s">
        <v>32</v>
      </c>
      <c r="J108" s="829" t="s">
        <v>2228</v>
      </c>
      <c r="K108" s="830"/>
      <c r="L108" s="830"/>
      <c r="M108" s="830"/>
      <c r="N108" s="830"/>
      <c r="O108" s="830"/>
      <c r="P108" s="830"/>
      <c r="Q108" s="830"/>
      <c r="R108" s="830"/>
      <c r="S108" s="830"/>
      <c r="T108" s="830"/>
      <c r="U108" s="830"/>
      <c r="V108" s="830"/>
      <c r="W108" s="830"/>
      <c r="X108" s="830"/>
      <c r="Y108" s="830"/>
      <c r="Z108" s="830"/>
      <c r="AA108" s="830"/>
      <c r="AB108" s="830"/>
      <c r="AC108" s="830"/>
      <c r="AD108" s="830"/>
      <c r="AE108" s="830"/>
      <c r="AF108" s="830"/>
      <c r="AG108" s="830"/>
      <c r="AH108" s="830"/>
      <c r="AI108" s="830"/>
      <c r="AJ108" s="830"/>
      <c r="AK108" s="831"/>
      <c r="AL108" s="164"/>
      <c r="AM108" s="69" t="b">
        <v>0</v>
      </c>
      <c r="AN108" s="637" t="s">
        <v>2088</v>
      </c>
      <c r="AO108" s="637"/>
      <c r="AP108" s="637"/>
      <c r="AQ108" s="301"/>
      <c r="AR108" s="69" t="b">
        <v>0</v>
      </c>
      <c r="AS108" s="637" t="s">
        <v>2090</v>
      </c>
      <c r="AT108" s="637"/>
      <c r="AU108" s="637"/>
      <c r="AV108" s="301"/>
      <c r="AW108" s="301"/>
      <c r="AX108" s="301"/>
      <c r="AY108" s="301"/>
      <c r="AZ108" s="301"/>
      <c r="BA108" s="301"/>
      <c r="BB108" s="301"/>
      <c r="BC108" s="301"/>
    </row>
    <row r="109" spans="1:55" s="165" customFormat="1" ht="33" customHeight="1" thickBot="1">
      <c r="A109" s="164"/>
      <c r="B109" s="799"/>
      <c r="C109" s="817"/>
      <c r="D109" s="821"/>
      <c r="E109" s="822"/>
      <c r="F109" s="822"/>
      <c r="G109" s="822"/>
      <c r="H109" s="826"/>
      <c r="I109" s="828"/>
      <c r="J109" s="832" t="s">
        <v>2341</v>
      </c>
      <c r="K109" s="833"/>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c r="AK109" s="834"/>
      <c r="AL109" s="164"/>
      <c r="AM109" s="790" t="s">
        <v>2162</v>
      </c>
      <c r="AN109" s="812"/>
      <c r="AO109" s="812"/>
      <c r="AP109" s="812"/>
      <c r="AQ109" s="812"/>
      <c r="AR109" s="812"/>
      <c r="AS109" s="812"/>
      <c r="AT109" s="812"/>
      <c r="AU109" s="812"/>
      <c r="AV109" s="812"/>
      <c r="AW109" s="812"/>
      <c r="AX109" s="812"/>
      <c r="AY109" s="812"/>
      <c r="AZ109" s="812"/>
      <c r="BA109" s="812"/>
      <c r="BB109" s="812"/>
      <c r="BC109" s="813"/>
    </row>
    <row r="110" spans="1:55" s="165" customFormat="1" ht="19.5" customHeight="1" thickBot="1">
      <c r="A110" s="164"/>
      <c r="B110" s="799"/>
      <c r="C110" s="817"/>
      <c r="D110" s="821"/>
      <c r="E110" s="822"/>
      <c r="F110" s="822"/>
      <c r="G110" s="822"/>
      <c r="H110" s="803"/>
      <c r="I110" s="805" t="s">
        <v>39</v>
      </c>
      <c r="J110" s="302" t="s">
        <v>109</v>
      </c>
      <c r="K110" s="303"/>
      <c r="L110" s="303"/>
      <c r="M110" s="303"/>
      <c r="N110" s="303"/>
      <c r="O110" s="303"/>
      <c r="P110" s="303"/>
      <c r="Q110" s="303"/>
      <c r="R110" s="303"/>
      <c r="S110" s="807" t="s">
        <v>110</v>
      </c>
      <c r="T110" s="807"/>
      <c r="U110" s="807"/>
      <c r="V110" s="807"/>
      <c r="W110" s="807"/>
      <c r="X110" s="807"/>
      <c r="Y110" s="807"/>
      <c r="Z110" s="807"/>
      <c r="AA110" s="807"/>
      <c r="AB110" s="807"/>
      <c r="AC110" s="807"/>
      <c r="AD110" s="807"/>
      <c r="AE110" s="807"/>
      <c r="AF110" s="807"/>
      <c r="AG110" s="807"/>
      <c r="AH110" s="807"/>
      <c r="AI110" s="807"/>
      <c r="AJ110" s="807"/>
      <c r="AK110" s="808"/>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99"/>
      <c r="C111" s="818"/>
      <c r="D111" s="823"/>
      <c r="E111" s="824"/>
      <c r="F111" s="824"/>
      <c r="G111" s="824"/>
      <c r="H111" s="804"/>
      <c r="I111" s="806"/>
      <c r="J111" s="809" t="s">
        <v>2342</v>
      </c>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1"/>
      <c r="AL111" s="164"/>
      <c r="AM111" s="790" t="s">
        <v>2163</v>
      </c>
      <c r="AN111" s="812"/>
      <c r="AO111" s="812"/>
      <c r="AP111" s="812"/>
      <c r="AQ111" s="812"/>
      <c r="AR111" s="812"/>
      <c r="AS111" s="812"/>
      <c r="AT111" s="812"/>
      <c r="AU111" s="812"/>
      <c r="AV111" s="812"/>
      <c r="AW111" s="812"/>
      <c r="AX111" s="812"/>
      <c r="AY111" s="812"/>
      <c r="AZ111" s="812"/>
      <c r="BA111" s="812"/>
      <c r="BB111" s="812"/>
      <c r="BC111" s="813"/>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84" t="s">
        <v>2164</v>
      </c>
      <c r="D114" s="784"/>
      <c r="E114" s="784"/>
      <c r="F114" s="784"/>
      <c r="G114" s="784"/>
      <c r="H114" s="784"/>
      <c r="I114" s="784"/>
      <c r="J114" s="784"/>
      <c r="K114" s="784"/>
      <c r="L114" s="224"/>
      <c r="M114" s="785"/>
      <c r="N114" s="786"/>
      <c r="O114" s="814" t="s">
        <v>111</v>
      </c>
      <c r="P114" s="815"/>
      <c r="Q114" s="815"/>
      <c r="R114" s="815"/>
      <c r="S114" s="815"/>
      <c r="T114" s="815"/>
      <c r="U114" s="815"/>
      <c r="V114" s="815"/>
      <c r="W114" s="815"/>
      <c r="X114" s="815"/>
      <c r="Y114" s="815"/>
      <c r="Z114" s="815"/>
      <c r="AA114" s="815"/>
      <c r="AB114" s="815"/>
      <c r="AC114" s="815"/>
      <c r="AD114" s="815"/>
      <c r="AE114" s="815"/>
      <c r="AF114" s="815"/>
      <c r="AG114" s="815"/>
      <c r="AH114" s="815"/>
      <c r="AI114" s="815"/>
      <c r="AJ114" s="816"/>
      <c r="AK114" s="183" t="str">
        <f>IF(T106="○","",(IF(AM108=TRUE,"○","×")))</f>
        <v>×</v>
      </c>
      <c r="AL114" s="164"/>
      <c r="AM114" s="790" t="s">
        <v>2011</v>
      </c>
      <c r="AN114" s="791"/>
      <c r="AO114" s="791"/>
      <c r="AP114" s="791"/>
      <c r="AQ114" s="791"/>
      <c r="AR114" s="791"/>
      <c r="AS114" s="791"/>
      <c r="AT114" s="791"/>
      <c r="AU114" s="791"/>
      <c r="AV114" s="791"/>
      <c r="AW114" s="791"/>
      <c r="AX114" s="791"/>
      <c r="AY114" s="791"/>
      <c r="AZ114" s="791"/>
      <c r="BA114" s="791"/>
      <c r="BB114" s="791"/>
      <c r="BC114" s="792"/>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93" t="s">
        <v>112</v>
      </c>
      <c r="C116" s="793"/>
      <c r="D116" s="793"/>
      <c r="E116" s="793"/>
      <c r="F116" s="793"/>
      <c r="G116" s="793"/>
      <c r="H116" s="793"/>
      <c r="I116" s="793"/>
      <c r="J116" s="793"/>
      <c r="K116" s="793"/>
      <c r="L116" s="793"/>
      <c r="M116" s="793"/>
      <c r="N116" s="793"/>
      <c r="O116" s="793"/>
      <c r="P116" s="793"/>
      <c r="Q116" s="793"/>
      <c r="R116" s="793"/>
      <c r="S116" s="793"/>
      <c r="T116" s="793"/>
      <c r="U116" s="793"/>
      <c r="V116" s="793"/>
      <c r="W116" s="793"/>
      <c r="X116" s="793"/>
      <c r="Y116" s="793"/>
      <c r="Z116" s="793"/>
      <c r="AA116" s="793"/>
      <c r="AB116" s="793"/>
      <c r="AC116" s="793"/>
      <c r="AD116" s="793"/>
      <c r="AE116" s="793"/>
      <c r="AF116" s="793"/>
      <c r="AG116" s="793"/>
      <c r="AH116" s="793"/>
      <c r="AI116" s="793"/>
      <c r="AJ116" s="793"/>
      <c r="AK116" s="793"/>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637" t="s">
        <v>2089</v>
      </c>
      <c r="AT117" s="637"/>
      <c r="AU117" s="637"/>
    </row>
    <row r="118" spans="1:55" s="165" customFormat="1" ht="20.25" customHeight="1" thickBot="1">
      <c r="A118" s="164"/>
      <c r="B118" s="785"/>
      <c r="C118" s="786"/>
      <c r="D118" s="851" t="s">
        <v>107</v>
      </c>
      <c r="E118" s="851"/>
      <c r="F118" s="851"/>
      <c r="G118" s="851"/>
      <c r="H118" s="851"/>
      <c r="I118" s="851"/>
      <c r="J118" s="851"/>
      <c r="K118" s="851"/>
      <c r="L118" s="851"/>
      <c r="M118" s="851"/>
      <c r="N118" s="851"/>
      <c r="O118" s="851"/>
      <c r="P118" s="851"/>
      <c r="Q118" s="852"/>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637" t="s">
        <v>2087</v>
      </c>
      <c r="AO118" s="637"/>
      <c r="AP118" s="637"/>
      <c r="AR118" s="69" t="b">
        <v>0</v>
      </c>
      <c r="AS118" s="637" t="s">
        <v>2090</v>
      </c>
      <c r="AT118" s="637"/>
      <c r="AU118" s="637"/>
    </row>
    <row r="119" spans="1:55" s="165" customFormat="1" ht="28.5" customHeight="1" thickBot="1">
      <c r="A119" s="164"/>
      <c r="B119" s="280" t="s">
        <v>101</v>
      </c>
      <c r="C119" s="853" t="s">
        <v>2210</v>
      </c>
      <c r="D119" s="854"/>
      <c r="E119" s="854"/>
      <c r="F119" s="854"/>
      <c r="G119" s="854"/>
      <c r="H119" s="854"/>
      <c r="I119" s="854"/>
      <c r="J119" s="854"/>
      <c r="K119" s="854"/>
      <c r="L119" s="854"/>
      <c r="M119" s="854"/>
      <c r="N119" s="854"/>
      <c r="O119" s="854"/>
      <c r="P119" s="854"/>
      <c r="Q119" s="854"/>
      <c r="R119" s="854"/>
      <c r="S119" s="855"/>
      <c r="T119" s="854"/>
      <c r="U119" s="854"/>
      <c r="V119" s="854"/>
      <c r="W119" s="854"/>
      <c r="X119" s="854"/>
      <c r="Y119" s="854"/>
      <c r="Z119" s="854"/>
      <c r="AA119" s="854"/>
      <c r="AB119" s="854"/>
      <c r="AC119" s="854"/>
      <c r="AD119" s="854"/>
      <c r="AE119" s="854"/>
      <c r="AF119" s="854"/>
      <c r="AG119" s="854"/>
      <c r="AH119" s="854"/>
      <c r="AI119" s="854"/>
      <c r="AJ119" s="854"/>
      <c r="AK119" s="856"/>
      <c r="AL119" s="164"/>
      <c r="AM119" s="69" t="b">
        <v>0</v>
      </c>
      <c r="AN119" s="637" t="s">
        <v>2088</v>
      </c>
      <c r="AO119" s="637"/>
      <c r="AP119" s="637"/>
      <c r="AR119" s="69" t="b">
        <v>0</v>
      </c>
      <c r="AS119" s="637" t="s">
        <v>2091</v>
      </c>
      <c r="AT119" s="637"/>
      <c r="AU119" s="637"/>
    </row>
    <row r="120" spans="1:55" s="165" customFormat="1" ht="25.5" customHeight="1">
      <c r="A120" s="164"/>
      <c r="B120" s="817"/>
      <c r="C120" s="819" t="s">
        <v>114</v>
      </c>
      <c r="D120" s="820"/>
      <c r="E120" s="820"/>
      <c r="F120" s="820"/>
      <c r="G120" s="316"/>
      <c r="H120" s="317" t="s">
        <v>32</v>
      </c>
      <c r="I120" s="835" t="s">
        <v>115</v>
      </c>
      <c r="J120" s="836"/>
      <c r="K120" s="836"/>
      <c r="L120" s="836"/>
      <c r="M120" s="836"/>
      <c r="N120" s="836"/>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6"/>
      <c r="AJ120" s="836"/>
      <c r="AK120" s="837"/>
      <c r="AL120" s="164"/>
      <c r="AM120" s="608" t="s">
        <v>2165</v>
      </c>
      <c r="AN120" s="838"/>
      <c r="AO120" s="838"/>
      <c r="AP120" s="838"/>
      <c r="AQ120" s="838"/>
      <c r="AR120" s="838"/>
      <c r="AS120" s="838"/>
      <c r="AT120" s="838"/>
      <c r="AU120" s="838"/>
      <c r="AV120" s="838"/>
      <c r="AW120" s="838"/>
      <c r="AX120" s="838"/>
      <c r="AY120" s="838"/>
      <c r="AZ120" s="838"/>
      <c r="BA120" s="838"/>
      <c r="BB120" s="838"/>
      <c r="BC120" s="839"/>
    </row>
    <row r="121" spans="1:55" s="165" customFormat="1" ht="33.75" customHeight="1">
      <c r="A121" s="164"/>
      <c r="B121" s="817"/>
      <c r="C121" s="821"/>
      <c r="D121" s="822"/>
      <c r="E121" s="822"/>
      <c r="F121" s="822"/>
      <c r="G121" s="318"/>
      <c r="H121" s="319" t="s">
        <v>39</v>
      </c>
      <c r="I121" s="845" t="s">
        <v>116</v>
      </c>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7"/>
      <c r="AL121" s="164"/>
      <c r="AM121" s="840"/>
      <c r="AN121" s="841"/>
      <c r="AO121" s="841"/>
      <c r="AP121" s="841"/>
      <c r="AQ121" s="841"/>
      <c r="AR121" s="841"/>
      <c r="AS121" s="841"/>
      <c r="AT121" s="841"/>
      <c r="AU121" s="841"/>
      <c r="AV121" s="841"/>
      <c r="AW121" s="841"/>
      <c r="AX121" s="841"/>
      <c r="AY121" s="841"/>
      <c r="AZ121" s="841"/>
      <c r="BA121" s="841"/>
      <c r="BB121" s="841"/>
      <c r="BC121" s="842"/>
    </row>
    <row r="122" spans="1:55" s="165" customFormat="1" ht="37.5" customHeight="1" thickBot="1">
      <c r="A122" s="164"/>
      <c r="B122" s="818"/>
      <c r="C122" s="823"/>
      <c r="D122" s="824"/>
      <c r="E122" s="824"/>
      <c r="F122" s="824"/>
      <c r="G122" s="320"/>
      <c r="H122" s="321" t="s">
        <v>40</v>
      </c>
      <c r="I122" s="848" t="s">
        <v>117</v>
      </c>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49"/>
      <c r="AK122" s="850"/>
      <c r="AL122" s="164"/>
      <c r="AM122" s="843"/>
      <c r="AN122" s="727"/>
      <c r="AO122" s="727"/>
      <c r="AP122" s="727"/>
      <c r="AQ122" s="727"/>
      <c r="AR122" s="727"/>
      <c r="AS122" s="727"/>
      <c r="AT122" s="727"/>
      <c r="AU122" s="727"/>
      <c r="AV122" s="727"/>
      <c r="AW122" s="727"/>
      <c r="AX122" s="727"/>
      <c r="AY122" s="727"/>
      <c r="AZ122" s="727"/>
      <c r="BA122" s="727"/>
      <c r="BB122" s="727"/>
      <c r="BC122" s="844"/>
    </row>
    <row r="123" spans="1:55" s="165" customFormat="1" ht="13.5" customHeight="1">
      <c r="A123" s="164"/>
      <c r="B123" s="322" t="s">
        <v>102</v>
      </c>
      <c r="C123" s="857" t="s">
        <v>2209</v>
      </c>
      <c r="D123" s="858"/>
      <c r="E123" s="858"/>
      <c r="F123" s="858"/>
      <c r="G123" s="858"/>
      <c r="H123" s="858"/>
      <c r="I123" s="858"/>
      <c r="J123" s="858"/>
      <c r="K123" s="858"/>
      <c r="L123" s="858"/>
      <c r="M123" s="858"/>
      <c r="N123" s="858"/>
      <c r="O123" s="858"/>
      <c r="P123" s="858"/>
      <c r="Q123" s="858"/>
      <c r="R123" s="858"/>
      <c r="S123" s="858"/>
      <c r="T123" s="858"/>
      <c r="U123" s="858"/>
      <c r="V123" s="858"/>
      <c r="W123" s="858"/>
      <c r="X123" s="858"/>
      <c r="Y123" s="858"/>
      <c r="Z123" s="858"/>
      <c r="AA123" s="858"/>
      <c r="AB123" s="858"/>
      <c r="AC123" s="858"/>
      <c r="AD123" s="858"/>
      <c r="AE123" s="858"/>
      <c r="AF123" s="858"/>
      <c r="AG123" s="858"/>
      <c r="AH123" s="858"/>
      <c r="AI123" s="858"/>
      <c r="AJ123" s="858"/>
      <c r="AK123" s="622"/>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859" t="s">
        <v>2166</v>
      </c>
      <c r="C125" s="859"/>
      <c r="D125" s="859"/>
      <c r="E125" s="859"/>
      <c r="F125" s="859"/>
      <c r="G125" s="859"/>
      <c r="H125" s="859"/>
      <c r="I125" s="859"/>
      <c r="J125" s="859"/>
      <c r="K125" s="859"/>
      <c r="L125" s="224"/>
      <c r="M125" s="785"/>
      <c r="N125" s="786"/>
      <c r="O125" s="860" t="s">
        <v>118</v>
      </c>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183" t="str">
        <f>IF(S118="","",IF(S118="○","",IF(AM119=TRUE,"○","×")))</f>
        <v/>
      </c>
      <c r="AL125" s="164"/>
      <c r="AM125" s="628" t="s">
        <v>2012</v>
      </c>
      <c r="AN125" s="605"/>
      <c r="AO125" s="605"/>
      <c r="AP125" s="605"/>
      <c r="AQ125" s="605"/>
      <c r="AR125" s="605"/>
      <c r="AS125" s="605"/>
      <c r="AT125" s="605"/>
      <c r="AU125" s="605"/>
      <c r="AV125" s="605"/>
      <c r="AW125" s="605"/>
      <c r="AX125" s="605"/>
      <c r="AY125" s="605"/>
      <c r="AZ125" s="605"/>
      <c r="BA125" s="605"/>
      <c r="BB125" s="605"/>
      <c r="BC125" s="60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706" t="s">
        <v>119</v>
      </c>
      <c r="C127" s="706"/>
      <c r="D127" s="706"/>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706"/>
      <c r="AK127" s="706"/>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558" t="s">
        <v>121</v>
      </c>
      <c r="C129" s="559"/>
      <c r="D129" s="559"/>
      <c r="E129" s="559"/>
      <c r="F129" s="559"/>
      <c r="G129" s="559"/>
      <c r="H129" s="559"/>
      <c r="I129" s="559"/>
      <c r="J129" s="559"/>
      <c r="K129" s="559"/>
      <c r="L129" s="553" t="s">
        <v>2176</v>
      </c>
      <c r="M129" s="553"/>
      <c r="N129" s="553"/>
      <c r="O129" s="553"/>
      <c r="P129" s="553"/>
      <c r="Q129" s="553"/>
      <c r="R129" s="553"/>
      <c r="S129" s="553"/>
      <c r="T129" s="553"/>
      <c r="U129" s="553"/>
      <c r="V129" s="553"/>
      <c r="W129" s="553"/>
      <c r="X129" s="553"/>
      <c r="Y129" s="553"/>
      <c r="Z129" s="553"/>
      <c r="AA129" s="554"/>
      <c r="AB129" s="325">
        <f>SUM('別紙様式6-2 事業所個票１:事業所個票10'!AG37)</f>
        <v>0</v>
      </c>
      <c r="AC129" s="555" t="s">
        <v>2178</v>
      </c>
      <c r="AD129" s="556" t="str">
        <f>IF(AB130=0,"",IF(AB129&gt;=AB130,"○","×"))</f>
        <v/>
      </c>
      <c r="AE129" s="155"/>
      <c r="AF129" s="155"/>
      <c r="AG129" s="155"/>
      <c r="AH129" s="155"/>
      <c r="AI129" s="155"/>
      <c r="AJ129" s="155"/>
      <c r="AK129" s="155"/>
      <c r="AL129" s="155"/>
      <c r="AM129" s="326" t="str">
        <f>IF(OR(AD129="×",AD131="×"),"×","")</f>
        <v/>
      </c>
    </row>
    <row r="130" spans="1:56" ht="24.75" customHeight="1" thickBot="1">
      <c r="A130" s="155"/>
      <c r="B130" s="560"/>
      <c r="C130" s="561"/>
      <c r="D130" s="561"/>
      <c r="E130" s="561"/>
      <c r="F130" s="561"/>
      <c r="G130" s="561"/>
      <c r="H130" s="561"/>
      <c r="I130" s="561"/>
      <c r="J130" s="561"/>
      <c r="K130" s="561"/>
      <c r="L130" s="553" t="s">
        <v>2177</v>
      </c>
      <c r="M130" s="553"/>
      <c r="N130" s="553"/>
      <c r="O130" s="553"/>
      <c r="P130" s="553"/>
      <c r="Q130" s="553"/>
      <c r="R130" s="553"/>
      <c r="S130" s="553"/>
      <c r="T130" s="553"/>
      <c r="U130" s="553"/>
      <c r="V130" s="553"/>
      <c r="W130" s="553"/>
      <c r="X130" s="553"/>
      <c r="Y130" s="553"/>
      <c r="Z130" s="553"/>
      <c r="AA130" s="554"/>
      <c r="AB130" s="325">
        <f>SUM('別紙様式6-2 事業所個票１:事業所個票10'!CI6)</f>
        <v>0</v>
      </c>
      <c r="AC130" s="555"/>
      <c r="AD130" s="557"/>
      <c r="AE130" s="155"/>
      <c r="AF130" s="155"/>
      <c r="AG130" s="155"/>
      <c r="AH130" s="155"/>
      <c r="AI130" s="155"/>
      <c r="AJ130" s="155"/>
      <c r="AK130" s="155"/>
      <c r="AL130" s="155"/>
    </row>
    <row r="131" spans="1:56" ht="24.75" customHeight="1" thickBot="1">
      <c r="A131" s="155"/>
      <c r="B131" s="862" t="s">
        <v>2167</v>
      </c>
      <c r="C131" s="854"/>
      <c r="D131" s="854"/>
      <c r="E131" s="854"/>
      <c r="F131" s="854"/>
      <c r="G131" s="854"/>
      <c r="H131" s="854"/>
      <c r="I131" s="854"/>
      <c r="J131" s="854"/>
      <c r="K131" s="854"/>
      <c r="L131" s="553" t="s">
        <v>2176</v>
      </c>
      <c r="M131" s="553"/>
      <c r="N131" s="553"/>
      <c r="O131" s="553"/>
      <c r="P131" s="553"/>
      <c r="Q131" s="553"/>
      <c r="R131" s="553"/>
      <c r="S131" s="553"/>
      <c r="T131" s="553"/>
      <c r="U131" s="553"/>
      <c r="V131" s="553"/>
      <c r="W131" s="553"/>
      <c r="X131" s="553"/>
      <c r="Y131" s="553"/>
      <c r="Z131" s="553"/>
      <c r="AA131" s="554"/>
      <c r="AB131" s="325">
        <f>SUM('別紙様式6-2 事業所個票１:事業所個票10'!AO37)</f>
        <v>1</v>
      </c>
      <c r="AC131" s="555" t="s">
        <v>2178</v>
      </c>
      <c r="AD131" s="556" t="str">
        <f>IF(AB132=0,"",IF(AB131&gt;=AB132,"○","×"))</f>
        <v/>
      </c>
      <c r="AE131" s="155"/>
      <c r="AF131" s="327"/>
      <c r="AG131" s="155"/>
      <c r="AH131" s="155"/>
      <c r="AI131" s="155"/>
      <c r="AJ131" s="155"/>
      <c r="AK131" s="155"/>
      <c r="AL131" s="155"/>
    </row>
    <row r="132" spans="1:56" ht="24.75" customHeight="1" thickBot="1">
      <c r="A132" s="155"/>
      <c r="B132" s="863"/>
      <c r="C132" s="864"/>
      <c r="D132" s="864"/>
      <c r="E132" s="864"/>
      <c r="F132" s="864"/>
      <c r="G132" s="864"/>
      <c r="H132" s="864"/>
      <c r="I132" s="864"/>
      <c r="J132" s="864"/>
      <c r="K132" s="864"/>
      <c r="L132" s="553" t="s">
        <v>2177</v>
      </c>
      <c r="M132" s="553"/>
      <c r="N132" s="553"/>
      <c r="O132" s="553"/>
      <c r="P132" s="553"/>
      <c r="Q132" s="553"/>
      <c r="R132" s="553"/>
      <c r="S132" s="553"/>
      <c r="T132" s="553"/>
      <c r="U132" s="553"/>
      <c r="V132" s="553"/>
      <c r="W132" s="553"/>
      <c r="X132" s="553"/>
      <c r="Y132" s="553"/>
      <c r="Z132" s="553"/>
      <c r="AA132" s="554"/>
      <c r="AB132" s="325">
        <f>SUM('別紙様式6-2 事業所個票１:事業所個票10'!CI6)</f>
        <v>0</v>
      </c>
      <c r="AC132" s="555"/>
      <c r="AD132" s="557"/>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28" t="s">
        <v>2168</v>
      </c>
      <c r="AN134" s="605"/>
      <c r="AO134" s="605"/>
      <c r="AP134" s="605"/>
      <c r="AQ134" s="605"/>
      <c r="AR134" s="605"/>
      <c r="AS134" s="605"/>
      <c r="AT134" s="605"/>
      <c r="AU134" s="605"/>
      <c r="AV134" s="605"/>
      <c r="AW134" s="605"/>
      <c r="AX134" s="605"/>
      <c r="AY134" s="605"/>
      <c r="AZ134" s="605"/>
      <c r="BA134" s="605"/>
      <c r="BB134" s="605"/>
      <c r="BC134" s="606"/>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870" t="s">
        <v>124</v>
      </c>
      <c r="E138" s="870"/>
      <c r="F138" s="870"/>
      <c r="G138" s="870"/>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871"/>
      <c r="G139" s="871"/>
      <c r="H139" s="871"/>
      <c r="I139" s="871"/>
      <c r="J139" s="871"/>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1"/>
      <c r="AK139" s="348" t="s">
        <v>69</v>
      </c>
      <c r="AL139" s="164"/>
      <c r="AM139" s="69" t="b">
        <v>0</v>
      </c>
      <c r="AN139" s="790" t="s">
        <v>2171</v>
      </c>
      <c r="AO139" s="812"/>
      <c r="AP139" s="812"/>
      <c r="AQ139" s="812"/>
      <c r="AR139" s="812"/>
      <c r="AS139" s="812"/>
      <c r="AT139" s="812"/>
      <c r="AU139" s="812"/>
      <c r="AV139" s="812"/>
      <c r="AW139" s="812"/>
      <c r="AX139" s="812"/>
      <c r="AY139" s="812"/>
      <c r="AZ139" s="812"/>
      <c r="BA139" s="812"/>
      <c r="BB139" s="812"/>
      <c r="BC139" s="813"/>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706" t="s">
        <v>126</v>
      </c>
      <c r="C141" s="706"/>
      <c r="D141" s="706"/>
      <c r="E141" s="706"/>
      <c r="F141" s="706"/>
      <c r="G141" s="706"/>
      <c r="H141" s="706"/>
      <c r="I141" s="706"/>
      <c r="J141" s="706"/>
      <c r="K141" s="706"/>
      <c r="L141" s="706"/>
      <c r="M141" s="706"/>
      <c r="N141" s="706"/>
      <c r="O141" s="706"/>
      <c r="P141" s="706"/>
      <c r="Q141" s="706"/>
      <c r="R141" s="706"/>
      <c r="S141" s="706"/>
      <c r="T141" s="706"/>
      <c r="U141" s="706"/>
      <c r="V141" s="706"/>
      <c r="W141" s="706"/>
      <c r="X141" s="706"/>
      <c r="Y141" s="706"/>
      <c r="Z141" s="706"/>
      <c r="AA141" s="706"/>
      <c r="AB141" s="706"/>
      <c r="AC141" s="706"/>
      <c r="AD141" s="706"/>
      <c r="AE141" s="706"/>
      <c r="AF141" s="706"/>
      <c r="AG141" s="706"/>
      <c r="AH141" s="706"/>
      <c r="AI141" s="706"/>
      <c r="AJ141" s="706"/>
      <c r="AK141" s="706"/>
      <c r="AL141" s="155"/>
      <c r="AM141" s="351" t="str">
        <f>IF(SUM('別紙様式6-2 事業所個票１:事業所個票10'!CI9)&gt;=1,"表示","表示不要")</f>
        <v>表示不要</v>
      </c>
    </row>
    <row r="142" spans="1:56" ht="14.25"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872" t="s">
        <v>127</v>
      </c>
      <c r="C143" s="729"/>
      <c r="D143" s="729"/>
      <c r="E143" s="729"/>
      <c r="F143" s="729"/>
      <c r="G143" s="729"/>
      <c r="H143" s="729"/>
      <c r="I143" s="729"/>
      <c r="J143" s="729"/>
      <c r="K143" s="729"/>
      <c r="L143" s="729"/>
      <c r="M143" s="729"/>
      <c r="N143" s="729"/>
      <c r="O143" s="729"/>
      <c r="P143" s="729"/>
      <c r="Q143" s="730"/>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790" t="s">
        <v>2179</v>
      </c>
      <c r="AN143" s="791"/>
      <c r="AO143" s="791"/>
      <c r="AP143" s="791"/>
      <c r="AQ143" s="791"/>
      <c r="AR143" s="791"/>
      <c r="AS143" s="791"/>
      <c r="AT143" s="791"/>
      <c r="AU143" s="791"/>
      <c r="AV143" s="791"/>
      <c r="AW143" s="791"/>
      <c r="AX143" s="791"/>
      <c r="AY143" s="791"/>
      <c r="AZ143" s="791"/>
      <c r="BA143" s="791"/>
      <c r="BB143" s="791"/>
      <c r="BC143" s="792"/>
    </row>
    <row r="144" spans="1:56" ht="16.5" customHeight="1" thickBot="1">
      <c r="A144" s="155"/>
      <c r="B144" s="865" t="s">
        <v>128</v>
      </c>
      <c r="C144" s="710"/>
      <c r="D144" s="710"/>
      <c r="E144" s="710"/>
      <c r="F144" s="710"/>
      <c r="G144" s="710"/>
      <c r="H144" s="710"/>
      <c r="I144" s="710"/>
      <c r="J144" s="710"/>
      <c r="K144" s="710"/>
      <c r="L144" s="710"/>
      <c r="M144" s="710"/>
      <c r="N144" s="710"/>
      <c r="O144" s="710"/>
      <c r="P144" s="710"/>
      <c r="Q144" s="711"/>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790" t="s">
        <v>2180</v>
      </c>
      <c r="AN144" s="791"/>
      <c r="AO144" s="791"/>
      <c r="AP144" s="791"/>
      <c r="AQ144" s="791"/>
      <c r="AR144" s="791"/>
      <c r="AS144" s="791"/>
      <c r="AT144" s="791"/>
      <c r="AU144" s="791"/>
      <c r="AV144" s="791"/>
      <c r="AW144" s="791"/>
      <c r="AX144" s="791"/>
      <c r="AY144" s="791"/>
      <c r="AZ144" s="791"/>
      <c r="BA144" s="791"/>
      <c r="BB144" s="791"/>
      <c r="BC144" s="792"/>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866" t="s">
        <v>129</v>
      </c>
      <c r="C146" s="866"/>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867" t="str">
        <f>IF(SUM('別紙様式6-2 事業所個票１:事業所個票10'!CI10)=0,"該当","")</f>
        <v>該当</v>
      </c>
      <c r="AJ147" s="868"/>
      <c r="AK147" s="869"/>
      <c r="AL147" s="164"/>
    </row>
    <row r="148" spans="1:55" s="165" customFormat="1" ht="24" customHeight="1">
      <c r="A148" s="164"/>
      <c r="B148" s="254" t="s">
        <v>82</v>
      </c>
      <c r="C148" s="882" t="s">
        <v>131</v>
      </c>
      <c r="D148" s="882"/>
      <c r="E148" s="882"/>
      <c r="F148" s="882"/>
      <c r="G148" s="882"/>
      <c r="H148" s="882"/>
      <c r="I148" s="882"/>
      <c r="J148" s="882"/>
      <c r="K148" s="882"/>
      <c r="L148" s="882"/>
      <c r="M148" s="882"/>
      <c r="N148" s="882"/>
      <c r="O148" s="882"/>
      <c r="P148" s="882"/>
      <c r="Q148" s="882"/>
      <c r="R148" s="882"/>
      <c r="S148" s="882"/>
      <c r="T148" s="882"/>
      <c r="U148" s="882"/>
      <c r="V148" s="882"/>
      <c r="W148" s="882"/>
      <c r="X148" s="882"/>
      <c r="Y148" s="882"/>
      <c r="Z148" s="882"/>
      <c r="AA148" s="882"/>
      <c r="AB148" s="882"/>
      <c r="AC148" s="882"/>
      <c r="AD148" s="882"/>
      <c r="AE148" s="882"/>
      <c r="AF148" s="882"/>
      <c r="AG148" s="882"/>
      <c r="AH148" s="882"/>
      <c r="AI148" s="882"/>
      <c r="AJ148" s="882"/>
      <c r="AK148" s="882"/>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867" t="str">
        <f>IF(SUM('別紙様式6-2 事業所個票１:事業所個票10'!CI10)&gt;=1,"該当","")</f>
        <v/>
      </c>
      <c r="AJ150" s="868"/>
      <c r="AK150" s="869"/>
      <c r="AL150" s="164"/>
    </row>
    <row r="151" spans="1:55" s="165" customFormat="1" ht="39" customHeight="1" thickBot="1">
      <c r="A151" s="164"/>
      <c r="B151" s="254" t="s">
        <v>82</v>
      </c>
      <c r="C151" s="882" t="s">
        <v>2227</v>
      </c>
      <c r="D151" s="882"/>
      <c r="E151" s="882"/>
      <c r="F151" s="882"/>
      <c r="G151" s="882"/>
      <c r="H151" s="882"/>
      <c r="I151" s="882"/>
      <c r="J151" s="882"/>
      <c r="K151" s="882"/>
      <c r="L151" s="882"/>
      <c r="M151" s="882"/>
      <c r="N151" s="882"/>
      <c r="O151" s="882"/>
      <c r="P151" s="882"/>
      <c r="Q151" s="882"/>
      <c r="R151" s="882"/>
      <c r="S151" s="882"/>
      <c r="T151" s="882"/>
      <c r="U151" s="882"/>
      <c r="V151" s="882"/>
      <c r="W151" s="882"/>
      <c r="X151" s="882"/>
      <c r="Y151" s="882"/>
      <c r="Z151" s="882"/>
      <c r="AA151" s="882"/>
      <c r="AB151" s="882"/>
      <c r="AC151" s="882"/>
      <c r="AD151" s="882"/>
      <c r="AE151" s="882"/>
      <c r="AF151" s="882"/>
      <c r="AG151" s="882"/>
      <c r="AH151" s="882"/>
      <c r="AI151" s="882"/>
      <c r="AJ151" s="882"/>
      <c r="AK151" s="882"/>
      <c r="AL151" s="164"/>
      <c r="AN151" s="628" t="s">
        <v>2213</v>
      </c>
      <c r="AO151" s="714"/>
      <c r="AP151" s="714"/>
      <c r="AQ151" s="714"/>
      <c r="AR151" s="714"/>
      <c r="AS151" s="714"/>
      <c r="AT151" s="714"/>
      <c r="AU151" s="714"/>
      <c r="AV151" s="714"/>
      <c r="AW151" s="714"/>
      <c r="AX151" s="714"/>
      <c r="AY151" s="714"/>
      <c r="AZ151" s="714"/>
      <c r="BA151" s="714"/>
      <c r="BB151" s="714"/>
      <c r="BC151" s="715"/>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883" t="s">
        <v>133</v>
      </c>
      <c r="C153" s="884"/>
      <c r="D153" s="884"/>
      <c r="E153" s="885"/>
      <c r="F153" s="886" t="s">
        <v>134</v>
      </c>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8"/>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08" t="s">
        <v>2013</v>
      </c>
      <c r="AO153" s="609"/>
      <c r="AP153" s="609"/>
      <c r="AQ153" s="609"/>
      <c r="AR153" s="609"/>
      <c r="AS153" s="609"/>
      <c r="AT153" s="609"/>
      <c r="AU153" s="609"/>
      <c r="AV153" s="609"/>
      <c r="AW153" s="609"/>
      <c r="AX153" s="609"/>
      <c r="AY153" s="609"/>
      <c r="AZ153" s="609"/>
      <c r="BA153" s="609"/>
      <c r="BB153" s="609"/>
      <c r="BC153" s="610"/>
    </row>
    <row r="154" spans="1:55" s="165" customFormat="1" ht="14.25" customHeight="1">
      <c r="A154" s="164"/>
      <c r="B154" s="862" t="s">
        <v>135</v>
      </c>
      <c r="C154" s="854"/>
      <c r="D154" s="854"/>
      <c r="E154" s="873"/>
      <c r="F154" s="359"/>
      <c r="G154" s="877" t="s">
        <v>2212</v>
      </c>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8"/>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874"/>
      <c r="C155" s="855"/>
      <c r="D155" s="855"/>
      <c r="E155" s="875"/>
      <c r="F155" s="360"/>
      <c r="G155" s="879" t="s">
        <v>136</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361"/>
      <c r="AL155" s="164"/>
      <c r="AM155" s="533" t="b">
        <v>0</v>
      </c>
      <c r="AN155" s="880"/>
      <c r="AO155" s="880"/>
      <c r="AP155" s="880"/>
      <c r="AQ155" s="880"/>
      <c r="AR155" s="880"/>
      <c r="AS155" s="880"/>
      <c r="AT155" s="880"/>
      <c r="AU155" s="880"/>
      <c r="AV155" s="880"/>
      <c r="AW155" s="880"/>
      <c r="AX155" s="880"/>
      <c r="AY155" s="880"/>
      <c r="AZ155" s="880"/>
      <c r="BA155" s="880"/>
      <c r="BB155" s="880"/>
      <c r="BC155" s="880"/>
    </row>
    <row r="156" spans="1:55" s="165" customFormat="1" ht="13.5" customHeight="1">
      <c r="A156" s="164"/>
      <c r="B156" s="874"/>
      <c r="C156" s="855"/>
      <c r="D156" s="855"/>
      <c r="E156" s="875"/>
      <c r="F156" s="360"/>
      <c r="G156" s="879" t="s">
        <v>137</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361"/>
      <c r="AL156" s="164"/>
      <c r="AM156" s="533" t="b">
        <v>0</v>
      </c>
      <c r="AN156" s="880"/>
      <c r="AO156" s="880"/>
      <c r="AP156" s="880"/>
      <c r="AQ156" s="880"/>
      <c r="AR156" s="880"/>
      <c r="AS156" s="880"/>
      <c r="AT156" s="880"/>
      <c r="AU156" s="880"/>
      <c r="AV156" s="880"/>
      <c r="AW156" s="880"/>
      <c r="AX156" s="880"/>
      <c r="AY156" s="880"/>
      <c r="AZ156" s="880"/>
      <c r="BA156" s="880"/>
      <c r="BB156" s="880"/>
      <c r="BC156" s="880"/>
    </row>
    <row r="157" spans="1:55" s="165" customFormat="1" ht="13.5" customHeight="1">
      <c r="A157" s="164"/>
      <c r="B157" s="863"/>
      <c r="C157" s="864"/>
      <c r="D157" s="864"/>
      <c r="E157" s="876"/>
      <c r="F157" s="362"/>
      <c r="G157" s="881" t="s">
        <v>138</v>
      </c>
      <c r="H157" s="881"/>
      <c r="I157" s="881"/>
      <c r="J157" s="881"/>
      <c r="K157" s="881"/>
      <c r="L157" s="881"/>
      <c r="M157" s="881"/>
      <c r="N157" s="881"/>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862" t="s">
        <v>139</v>
      </c>
      <c r="C158" s="854"/>
      <c r="D158" s="854"/>
      <c r="E158" s="873"/>
      <c r="F158" s="364"/>
      <c r="G158" s="889" t="s">
        <v>2218</v>
      </c>
      <c r="H158" s="889"/>
      <c r="I158" s="889"/>
      <c r="J158" s="889"/>
      <c r="K158" s="889"/>
      <c r="L158" s="889"/>
      <c r="M158" s="889"/>
      <c r="N158" s="889"/>
      <c r="O158" s="889"/>
      <c r="P158" s="889"/>
      <c r="Q158" s="889"/>
      <c r="R158" s="889"/>
      <c r="S158" s="889"/>
      <c r="T158" s="889"/>
      <c r="U158" s="889"/>
      <c r="V158" s="889"/>
      <c r="W158" s="889"/>
      <c r="X158" s="889"/>
      <c r="Y158" s="889"/>
      <c r="Z158" s="889"/>
      <c r="AA158" s="889"/>
      <c r="AB158" s="889"/>
      <c r="AC158" s="889"/>
      <c r="AD158" s="889"/>
      <c r="AE158" s="889"/>
      <c r="AF158" s="889"/>
      <c r="AG158" s="889"/>
      <c r="AH158" s="889"/>
      <c r="AI158" s="889"/>
      <c r="AJ158" s="889"/>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874"/>
      <c r="C159" s="855"/>
      <c r="D159" s="855"/>
      <c r="E159" s="875"/>
      <c r="F159" s="360"/>
      <c r="G159" s="879" t="s">
        <v>140</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366"/>
      <c r="AL159" s="164"/>
      <c r="AM159" s="533" t="b">
        <v>0</v>
      </c>
      <c r="AN159" s="880"/>
      <c r="AO159" s="880"/>
      <c r="AP159" s="880"/>
      <c r="AQ159" s="880"/>
      <c r="AR159" s="880"/>
      <c r="AS159" s="880"/>
      <c r="AT159" s="880"/>
      <c r="AU159" s="880"/>
      <c r="AV159" s="880"/>
      <c r="AW159" s="880"/>
      <c r="AX159" s="880"/>
      <c r="AY159" s="880"/>
      <c r="AZ159" s="880"/>
      <c r="BA159" s="880"/>
      <c r="BB159" s="880"/>
      <c r="BC159" s="880"/>
    </row>
    <row r="160" spans="1:55" s="165" customFormat="1" ht="13.5" customHeight="1">
      <c r="A160" s="164"/>
      <c r="B160" s="874"/>
      <c r="C160" s="855"/>
      <c r="D160" s="855"/>
      <c r="E160" s="875"/>
      <c r="F160" s="360"/>
      <c r="G160" s="879" t="s">
        <v>141</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361"/>
      <c r="AL160" s="164"/>
      <c r="AM160" s="533" t="b">
        <v>0</v>
      </c>
      <c r="AN160" s="880"/>
      <c r="AO160" s="880"/>
      <c r="AP160" s="880"/>
      <c r="AQ160" s="880"/>
      <c r="AR160" s="880"/>
      <c r="AS160" s="880"/>
      <c r="AT160" s="880"/>
      <c r="AU160" s="880"/>
      <c r="AV160" s="880"/>
      <c r="AW160" s="880"/>
      <c r="AX160" s="880"/>
      <c r="AY160" s="880"/>
      <c r="AZ160" s="880"/>
      <c r="BA160" s="880"/>
      <c r="BB160" s="880"/>
      <c r="BC160" s="880"/>
    </row>
    <row r="161" spans="1:55" s="165" customFormat="1" ht="13.5" customHeight="1">
      <c r="A161" s="164"/>
      <c r="B161" s="863"/>
      <c r="C161" s="864"/>
      <c r="D161" s="864"/>
      <c r="E161" s="876"/>
      <c r="F161" s="367"/>
      <c r="G161" s="891" t="s">
        <v>142</v>
      </c>
      <c r="H161" s="891"/>
      <c r="I161" s="891"/>
      <c r="J161" s="891"/>
      <c r="K161" s="891"/>
      <c r="L161" s="891"/>
      <c r="M161" s="891"/>
      <c r="N161" s="891"/>
      <c r="O161" s="891"/>
      <c r="P161" s="891"/>
      <c r="Q161" s="891"/>
      <c r="R161" s="891"/>
      <c r="S161" s="891"/>
      <c r="T161" s="891"/>
      <c r="U161" s="891"/>
      <c r="V161" s="891"/>
      <c r="W161" s="891"/>
      <c r="X161" s="891"/>
      <c r="Y161" s="891"/>
      <c r="Z161" s="891"/>
      <c r="AA161" s="891"/>
      <c r="AB161" s="891"/>
      <c r="AC161" s="891"/>
      <c r="AD161" s="891"/>
      <c r="AE161" s="891"/>
      <c r="AF161" s="891"/>
      <c r="AG161" s="891"/>
      <c r="AH161" s="891"/>
      <c r="AI161" s="891"/>
      <c r="AJ161" s="891"/>
      <c r="AK161" s="892"/>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862" t="s">
        <v>143</v>
      </c>
      <c r="C162" s="854"/>
      <c r="D162" s="854"/>
      <c r="E162" s="873"/>
      <c r="F162" s="368"/>
      <c r="G162" s="889" t="s">
        <v>144</v>
      </c>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874"/>
      <c r="C163" s="855"/>
      <c r="D163" s="855"/>
      <c r="E163" s="875"/>
      <c r="F163" s="360"/>
      <c r="G163" s="879" t="s">
        <v>145</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361"/>
      <c r="AL163" s="164"/>
      <c r="AM163" s="533" t="b">
        <v>0</v>
      </c>
      <c r="AN163" s="880"/>
      <c r="AO163" s="880"/>
      <c r="AP163" s="880"/>
      <c r="AQ163" s="880"/>
      <c r="AR163" s="880"/>
      <c r="AS163" s="880"/>
      <c r="AT163" s="880"/>
      <c r="AU163" s="880"/>
      <c r="AV163" s="880"/>
      <c r="AW163" s="880"/>
      <c r="AX163" s="880"/>
      <c r="AY163" s="880"/>
      <c r="AZ163" s="880"/>
      <c r="BA163" s="880"/>
      <c r="BB163" s="880"/>
      <c r="BC163" s="880"/>
    </row>
    <row r="164" spans="1:55" s="165" customFormat="1" ht="13.5" customHeight="1">
      <c r="A164" s="164"/>
      <c r="B164" s="874"/>
      <c r="C164" s="855"/>
      <c r="D164" s="855"/>
      <c r="E164" s="875"/>
      <c r="F164" s="360"/>
      <c r="G164" s="879" t="s">
        <v>146</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361"/>
      <c r="AL164" s="164"/>
      <c r="AM164" s="533" t="b">
        <v>0</v>
      </c>
      <c r="AN164" s="880"/>
      <c r="AO164" s="880"/>
      <c r="AP164" s="880"/>
      <c r="AQ164" s="880"/>
      <c r="AR164" s="880"/>
      <c r="AS164" s="880"/>
      <c r="AT164" s="880"/>
      <c r="AU164" s="880"/>
      <c r="AV164" s="880"/>
      <c r="AW164" s="880"/>
      <c r="AX164" s="880"/>
      <c r="AY164" s="880"/>
      <c r="AZ164" s="880"/>
      <c r="BA164" s="880"/>
      <c r="BB164" s="880"/>
      <c r="BC164" s="880"/>
    </row>
    <row r="165" spans="1:55" s="165" customFormat="1" ht="13.5" customHeight="1">
      <c r="A165" s="164"/>
      <c r="B165" s="874"/>
      <c r="C165" s="855"/>
      <c r="D165" s="855"/>
      <c r="E165" s="875"/>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863"/>
      <c r="C166" s="864"/>
      <c r="D166" s="864"/>
      <c r="E166" s="876"/>
      <c r="F166" s="362"/>
      <c r="G166" s="890" t="s">
        <v>2211</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862" t="s">
        <v>148</v>
      </c>
      <c r="C167" s="854"/>
      <c r="D167" s="854"/>
      <c r="E167" s="873"/>
      <c r="F167" s="364"/>
      <c r="G167" s="895" t="s">
        <v>2217</v>
      </c>
      <c r="H167" s="895"/>
      <c r="I167" s="895"/>
      <c r="J167" s="895"/>
      <c r="K167" s="895"/>
      <c r="L167" s="895"/>
      <c r="M167" s="895"/>
      <c r="N167" s="895"/>
      <c r="O167" s="895"/>
      <c r="P167" s="895"/>
      <c r="Q167" s="895"/>
      <c r="R167" s="895"/>
      <c r="S167" s="895"/>
      <c r="T167" s="895"/>
      <c r="U167" s="895"/>
      <c r="V167" s="895"/>
      <c r="W167" s="895"/>
      <c r="X167" s="895"/>
      <c r="Y167" s="895"/>
      <c r="Z167" s="895"/>
      <c r="AA167" s="895"/>
      <c r="AB167" s="895"/>
      <c r="AC167" s="895"/>
      <c r="AD167" s="895"/>
      <c r="AE167" s="895"/>
      <c r="AF167" s="895"/>
      <c r="AG167" s="895"/>
      <c r="AH167" s="895"/>
      <c r="AI167" s="895"/>
      <c r="AJ167" s="895"/>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874"/>
      <c r="C168" s="855"/>
      <c r="D168" s="855"/>
      <c r="E168" s="875"/>
      <c r="F168" s="360"/>
      <c r="G168" s="894" t="s">
        <v>149</v>
      </c>
      <c r="H168" s="894"/>
      <c r="I168" s="894"/>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366"/>
      <c r="AL168" s="155"/>
      <c r="AM168" s="533" t="b">
        <v>0</v>
      </c>
      <c r="AN168" s="880"/>
      <c r="AO168" s="880"/>
      <c r="AP168" s="880"/>
      <c r="AQ168" s="880"/>
      <c r="AR168" s="880"/>
      <c r="AS168" s="880"/>
      <c r="AT168" s="880"/>
      <c r="AU168" s="880"/>
      <c r="AV168" s="880"/>
      <c r="AW168" s="880"/>
      <c r="AX168" s="880"/>
      <c r="AY168" s="880"/>
      <c r="AZ168" s="880"/>
      <c r="BA168" s="880"/>
      <c r="BB168" s="880"/>
      <c r="BC168" s="880"/>
    </row>
    <row r="169" spans="1:55" s="165" customFormat="1" ht="13.5" customHeight="1">
      <c r="A169" s="164"/>
      <c r="B169" s="874"/>
      <c r="C169" s="855"/>
      <c r="D169" s="855"/>
      <c r="E169" s="875"/>
      <c r="F169" s="360"/>
      <c r="G169" s="894" t="s">
        <v>150</v>
      </c>
      <c r="H169" s="894"/>
      <c r="I169" s="894"/>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370"/>
      <c r="AL169" s="164"/>
      <c r="AM169" s="533" t="b">
        <v>0</v>
      </c>
      <c r="AN169" s="880"/>
      <c r="AO169" s="880"/>
      <c r="AP169" s="880"/>
      <c r="AQ169" s="880"/>
      <c r="AR169" s="880"/>
      <c r="AS169" s="880"/>
      <c r="AT169" s="880"/>
      <c r="AU169" s="880"/>
      <c r="AV169" s="880"/>
      <c r="AW169" s="880"/>
      <c r="AX169" s="880"/>
      <c r="AY169" s="880"/>
      <c r="AZ169" s="880"/>
      <c r="BA169" s="880"/>
      <c r="BB169" s="880"/>
      <c r="BC169" s="880"/>
    </row>
    <row r="170" spans="1:55" s="165" customFormat="1" ht="13.5" customHeight="1">
      <c r="A170" s="164"/>
      <c r="B170" s="863"/>
      <c r="C170" s="864"/>
      <c r="D170" s="864"/>
      <c r="E170" s="876"/>
      <c r="F170" s="367"/>
      <c r="G170" s="890" t="s">
        <v>151</v>
      </c>
      <c r="H170" s="890"/>
      <c r="I170" s="890"/>
      <c r="J170" s="890"/>
      <c r="K170" s="890"/>
      <c r="L170" s="890"/>
      <c r="M170" s="890"/>
      <c r="N170" s="890"/>
      <c r="O170" s="890"/>
      <c r="P170" s="890"/>
      <c r="Q170" s="890"/>
      <c r="R170" s="890"/>
      <c r="S170" s="890"/>
      <c r="T170" s="890"/>
      <c r="U170" s="890"/>
      <c r="V170" s="890"/>
      <c r="W170" s="890"/>
      <c r="X170" s="890"/>
      <c r="Y170" s="890"/>
      <c r="Z170" s="890"/>
      <c r="AA170" s="890"/>
      <c r="AB170" s="890"/>
      <c r="AC170" s="890"/>
      <c r="AD170" s="890"/>
      <c r="AE170" s="890"/>
      <c r="AF170" s="890"/>
      <c r="AG170" s="890"/>
      <c r="AH170" s="890"/>
      <c r="AI170" s="890"/>
      <c r="AJ170" s="890"/>
      <c r="AK170" s="892"/>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862" t="s">
        <v>152</v>
      </c>
      <c r="C171" s="854"/>
      <c r="D171" s="854"/>
      <c r="E171" s="873"/>
      <c r="F171" s="368"/>
      <c r="G171" s="893" t="s">
        <v>153</v>
      </c>
      <c r="H171" s="893"/>
      <c r="I171" s="893"/>
      <c r="J171" s="893"/>
      <c r="K171" s="893"/>
      <c r="L171" s="893"/>
      <c r="M171" s="893"/>
      <c r="N171" s="893"/>
      <c r="O171" s="893"/>
      <c r="P171" s="893"/>
      <c r="Q171" s="893"/>
      <c r="R171" s="893"/>
      <c r="S171" s="893"/>
      <c r="T171" s="893"/>
      <c r="U171" s="893"/>
      <c r="V171" s="893"/>
      <c r="W171" s="893"/>
      <c r="X171" s="893"/>
      <c r="Y171" s="893"/>
      <c r="Z171" s="893"/>
      <c r="AA171" s="893"/>
      <c r="AB171" s="893"/>
      <c r="AC171" s="893"/>
      <c r="AD171" s="893"/>
      <c r="AE171" s="893"/>
      <c r="AF171" s="893"/>
      <c r="AG171" s="893"/>
      <c r="AH171" s="893"/>
      <c r="AI171" s="893"/>
      <c r="AJ171" s="893"/>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874"/>
      <c r="C172" s="855"/>
      <c r="D172" s="855"/>
      <c r="E172" s="875"/>
      <c r="F172" s="360"/>
      <c r="G172" s="894" t="s">
        <v>154</v>
      </c>
      <c r="H172" s="894"/>
      <c r="I172" s="894"/>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361"/>
      <c r="AL172" s="164"/>
      <c r="AM172" s="533" t="b">
        <v>0</v>
      </c>
      <c r="AN172" s="880"/>
      <c r="AO172" s="880"/>
      <c r="AP172" s="880"/>
      <c r="AQ172" s="880"/>
      <c r="AR172" s="880"/>
      <c r="AS172" s="880"/>
      <c r="AT172" s="880"/>
      <c r="AU172" s="880"/>
      <c r="AV172" s="880"/>
      <c r="AW172" s="880"/>
      <c r="AX172" s="880"/>
      <c r="AY172" s="880"/>
      <c r="AZ172" s="880"/>
      <c r="BA172" s="880"/>
      <c r="BB172" s="880"/>
      <c r="BC172" s="880"/>
    </row>
    <row r="173" spans="1:55" s="165" customFormat="1" ht="13.5" customHeight="1">
      <c r="A173" s="164"/>
      <c r="B173" s="874"/>
      <c r="C173" s="855"/>
      <c r="D173" s="855"/>
      <c r="E173" s="875"/>
      <c r="F173" s="360"/>
      <c r="G173" s="894" t="s">
        <v>155</v>
      </c>
      <c r="H173" s="894"/>
      <c r="I173" s="894"/>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361"/>
      <c r="AL173" s="164"/>
      <c r="AM173" s="533" t="b">
        <v>0</v>
      </c>
      <c r="AN173" s="880"/>
      <c r="AO173" s="880"/>
      <c r="AP173" s="880"/>
      <c r="AQ173" s="880"/>
      <c r="AR173" s="880"/>
      <c r="AS173" s="880"/>
      <c r="AT173" s="880"/>
      <c r="AU173" s="880"/>
      <c r="AV173" s="880"/>
      <c r="AW173" s="880"/>
      <c r="AX173" s="880"/>
      <c r="AY173" s="880"/>
      <c r="AZ173" s="880"/>
      <c r="BA173" s="880"/>
      <c r="BB173" s="880"/>
      <c r="BC173" s="880"/>
    </row>
    <row r="174" spans="1:55" s="165" customFormat="1" ht="13.5" customHeight="1">
      <c r="A174" s="164"/>
      <c r="B174" s="863"/>
      <c r="C174" s="864"/>
      <c r="D174" s="864"/>
      <c r="E174" s="876"/>
      <c r="F174" s="367"/>
      <c r="G174" s="890" t="s">
        <v>156</v>
      </c>
      <c r="H174" s="890"/>
      <c r="I174" s="890"/>
      <c r="J174" s="890"/>
      <c r="K174" s="890"/>
      <c r="L174" s="890"/>
      <c r="M174" s="890"/>
      <c r="N174" s="890"/>
      <c r="O174" s="890"/>
      <c r="P174" s="890"/>
      <c r="Q174" s="890"/>
      <c r="R174" s="890"/>
      <c r="S174" s="890"/>
      <c r="T174" s="890"/>
      <c r="U174" s="890"/>
      <c r="V174" s="890"/>
      <c r="W174" s="890"/>
      <c r="X174" s="890"/>
      <c r="Y174" s="890"/>
      <c r="Z174" s="890"/>
      <c r="AA174" s="890"/>
      <c r="AB174" s="890"/>
      <c r="AC174" s="890"/>
      <c r="AD174" s="890"/>
      <c r="AE174" s="890"/>
      <c r="AF174" s="890"/>
      <c r="AG174" s="890"/>
      <c r="AH174" s="890"/>
      <c r="AI174" s="890"/>
      <c r="AJ174" s="890"/>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862" t="s">
        <v>157</v>
      </c>
      <c r="C175" s="854"/>
      <c r="D175" s="854"/>
      <c r="E175" s="873"/>
      <c r="F175" s="368"/>
      <c r="G175" s="893" t="s">
        <v>2216</v>
      </c>
      <c r="H175" s="893"/>
      <c r="I175" s="893"/>
      <c r="J175" s="893"/>
      <c r="K175" s="893"/>
      <c r="L175" s="893"/>
      <c r="M175" s="893"/>
      <c r="N175" s="893"/>
      <c r="O175" s="893"/>
      <c r="P175" s="893"/>
      <c r="Q175" s="893"/>
      <c r="R175" s="893"/>
      <c r="S175" s="893"/>
      <c r="T175" s="893"/>
      <c r="U175" s="893"/>
      <c r="V175" s="893"/>
      <c r="W175" s="893"/>
      <c r="X175" s="893"/>
      <c r="Y175" s="893"/>
      <c r="Z175" s="893"/>
      <c r="AA175" s="893"/>
      <c r="AB175" s="893"/>
      <c r="AC175" s="893"/>
      <c r="AD175" s="893"/>
      <c r="AE175" s="893"/>
      <c r="AF175" s="893"/>
      <c r="AG175" s="893"/>
      <c r="AH175" s="893"/>
      <c r="AI175" s="893"/>
      <c r="AJ175" s="893"/>
      <c r="AK175" s="904"/>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874"/>
      <c r="C176" s="855"/>
      <c r="D176" s="855"/>
      <c r="E176" s="875"/>
      <c r="F176" s="360"/>
      <c r="G176" s="894" t="s">
        <v>158</v>
      </c>
      <c r="H176" s="894"/>
      <c r="I176" s="894"/>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361"/>
      <c r="AL176" s="164"/>
      <c r="AM176" s="533" t="b">
        <v>0</v>
      </c>
      <c r="AN176" s="880"/>
      <c r="AO176" s="880"/>
      <c r="AP176" s="880"/>
      <c r="AQ176" s="880"/>
      <c r="AR176" s="880"/>
      <c r="AS176" s="880"/>
      <c r="AT176" s="880"/>
      <c r="AU176" s="880"/>
      <c r="AV176" s="880"/>
      <c r="AW176" s="880"/>
      <c r="AX176" s="880"/>
      <c r="AY176" s="880"/>
      <c r="AZ176" s="880"/>
      <c r="BA176" s="880"/>
      <c r="BB176" s="880"/>
      <c r="BC176" s="880"/>
    </row>
    <row r="177" spans="1:59" ht="13.5" customHeight="1">
      <c r="A177" s="155"/>
      <c r="B177" s="874"/>
      <c r="C177" s="855"/>
      <c r="D177" s="855"/>
      <c r="E177" s="875"/>
      <c r="F177" s="360"/>
      <c r="G177" s="894" t="s">
        <v>2215</v>
      </c>
      <c r="H177" s="894"/>
      <c r="I177" s="894"/>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361"/>
      <c r="AL177" s="164"/>
      <c r="AM177" s="533" t="b">
        <v>0</v>
      </c>
      <c r="AN177" s="880"/>
      <c r="AO177" s="880"/>
      <c r="AP177" s="880"/>
      <c r="AQ177" s="880"/>
      <c r="AR177" s="880"/>
      <c r="AS177" s="880"/>
      <c r="AT177" s="880"/>
      <c r="AU177" s="880"/>
      <c r="AV177" s="880"/>
      <c r="AW177" s="880"/>
      <c r="AX177" s="880"/>
      <c r="AY177" s="880"/>
      <c r="AZ177" s="880"/>
      <c r="BA177" s="880"/>
      <c r="BB177" s="880"/>
      <c r="BC177" s="880"/>
    </row>
    <row r="178" spans="1:59" ht="13.5" customHeight="1" thickBot="1">
      <c r="A178" s="155"/>
      <c r="B178" s="863"/>
      <c r="C178" s="864"/>
      <c r="D178" s="864"/>
      <c r="E178" s="876"/>
      <c r="F178" s="372"/>
      <c r="G178" s="905" t="s">
        <v>2214</v>
      </c>
      <c r="H178" s="905"/>
      <c r="I178" s="905"/>
      <c r="J178" s="905"/>
      <c r="K178" s="905"/>
      <c r="L178" s="905"/>
      <c r="M178" s="905"/>
      <c r="N178" s="905"/>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706" t="s">
        <v>159</v>
      </c>
      <c r="C180" s="706"/>
      <c r="D180" s="706"/>
      <c r="E180" s="706"/>
      <c r="F180" s="706"/>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6"/>
      <c r="AK180" s="706"/>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918" t="s">
        <v>162</v>
      </c>
      <c r="C182" s="919"/>
      <c r="D182" s="919"/>
      <c r="E182" s="920" t="b">
        <v>0</v>
      </c>
      <c r="F182" s="359"/>
      <c r="G182" s="906" t="s">
        <v>2219</v>
      </c>
      <c r="H182" s="906"/>
      <c r="I182" s="906"/>
      <c r="J182" s="906"/>
      <c r="K182" s="906"/>
      <c r="L182" s="906"/>
      <c r="M182" s="906"/>
      <c r="N182" s="906"/>
      <c r="O182" s="906"/>
      <c r="P182" s="906"/>
      <c r="Q182" s="906"/>
      <c r="R182" s="906"/>
      <c r="S182" s="906"/>
      <c r="T182" s="906"/>
      <c r="U182" s="906"/>
      <c r="V182" s="906"/>
      <c r="W182" s="906"/>
      <c r="X182" s="906"/>
      <c r="Y182" s="906"/>
      <c r="Z182" s="906"/>
      <c r="AA182" s="906"/>
      <c r="AB182" s="906"/>
      <c r="AC182" s="906"/>
      <c r="AD182" s="906"/>
      <c r="AE182" s="906"/>
      <c r="AF182" s="906"/>
      <c r="AG182" s="906"/>
      <c r="AH182" s="906"/>
      <c r="AI182" s="906"/>
      <c r="AJ182" s="906"/>
      <c r="AK182" s="924"/>
      <c r="AL182" s="164"/>
      <c r="AM182" s="69" t="b">
        <v>0</v>
      </c>
      <c r="AN182" s="608" t="s">
        <v>161</v>
      </c>
      <c r="AO182" s="609"/>
      <c r="AP182" s="609"/>
      <c r="AQ182" s="609"/>
      <c r="AR182" s="609"/>
      <c r="AS182" s="609"/>
      <c r="AT182" s="609"/>
      <c r="AU182" s="609"/>
      <c r="AV182" s="609"/>
      <c r="AW182" s="609"/>
      <c r="AX182" s="609"/>
      <c r="AY182" s="609"/>
      <c r="AZ182" s="609"/>
      <c r="BA182" s="609"/>
      <c r="BB182" s="609"/>
      <c r="BC182" s="610"/>
    </row>
    <row r="183" spans="1:59" s="375" customFormat="1" ht="18.75" customHeight="1" thickBot="1">
      <c r="A183" s="371"/>
      <c r="B183" s="921"/>
      <c r="C183" s="922"/>
      <c r="D183" s="922"/>
      <c r="E183" s="923" t="b">
        <v>0</v>
      </c>
      <c r="F183" s="372"/>
      <c r="G183" s="896" t="s">
        <v>2220</v>
      </c>
      <c r="H183" s="896"/>
      <c r="I183" s="896"/>
      <c r="J183" s="896"/>
      <c r="K183" s="896"/>
      <c r="L183" s="896"/>
      <c r="M183" s="896"/>
      <c r="N183" s="896"/>
      <c r="O183" s="896"/>
      <c r="P183" s="896"/>
      <c r="Q183" s="896"/>
      <c r="R183" s="896"/>
      <c r="S183" s="896"/>
      <c r="T183" s="896"/>
      <c r="U183" s="896"/>
      <c r="V183" s="896"/>
      <c r="W183" s="896"/>
      <c r="X183" s="896"/>
      <c r="Y183" s="896"/>
      <c r="Z183" s="896"/>
      <c r="AA183" s="896"/>
      <c r="AB183" s="896"/>
      <c r="AC183" s="896"/>
      <c r="AD183" s="896"/>
      <c r="AE183" s="896"/>
      <c r="AF183" s="896"/>
      <c r="AG183" s="896"/>
      <c r="AH183" s="896"/>
      <c r="AI183" s="896"/>
      <c r="AJ183" s="896"/>
      <c r="AK183" s="897"/>
      <c r="AL183" s="155"/>
      <c r="AM183" s="69" t="b">
        <v>0</v>
      </c>
      <c r="AN183" s="611"/>
      <c r="AO183" s="612"/>
      <c r="AP183" s="612"/>
      <c r="AQ183" s="612"/>
      <c r="AR183" s="612"/>
      <c r="AS183" s="612"/>
      <c r="AT183" s="612"/>
      <c r="AU183" s="612"/>
      <c r="AV183" s="612"/>
      <c r="AW183" s="612"/>
      <c r="AX183" s="612"/>
      <c r="AY183" s="612"/>
      <c r="AZ183" s="612"/>
      <c r="BA183" s="612"/>
      <c r="BB183" s="612"/>
      <c r="BC183" s="613"/>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898" t="s">
        <v>165</v>
      </c>
      <c r="C187" s="899"/>
      <c r="D187" s="899"/>
      <c r="E187" s="899"/>
      <c r="F187" s="899"/>
      <c r="G187" s="899"/>
      <c r="H187" s="899"/>
      <c r="I187" s="899"/>
      <c r="J187" s="899"/>
      <c r="K187" s="899"/>
      <c r="L187" s="899"/>
      <c r="M187" s="899"/>
      <c r="N187" s="899"/>
      <c r="O187" s="899"/>
      <c r="P187" s="899"/>
      <c r="Q187" s="899"/>
      <c r="R187" s="899"/>
      <c r="S187" s="899"/>
      <c r="T187" s="899"/>
      <c r="U187" s="899"/>
      <c r="V187" s="899"/>
      <c r="W187" s="899"/>
      <c r="X187" s="899"/>
      <c r="Y187" s="899"/>
      <c r="Z187" s="899"/>
      <c r="AA187" s="899"/>
      <c r="AB187" s="899"/>
      <c r="AC187" s="899"/>
      <c r="AD187" s="900"/>
      <c r="AE187" s="901" t="s">
        <v>166</v>
      </c>
      <c r="AF187" s="902"/>
      <c r="AG187" s="902"/>
      <c r="AH187" s="902"/>
      <c r="AI187" s="902"/>
      <c r="AJ187" s="903"/>
      <c r="AK187" s="357" t="str">
        <f>IF(AND(AM188=TRUE,OR(Q20=0,AM189=TRUE),AM190=TRUE,AM191=TRUE,AM192=TRUE,AM193=TRUE),"○","×")</f>
        <v>×</v>
      </c>
      <c r="AL187" s="155"/>
      <c r="AM187" s="628" t="s">
        <v>2014</v>
      </c>
      <c r="AN187" s="714"/>
      <c r="AO187" s="714"/>
      <c r="AP187" s="714"/>
      <c r="AQ187" s="714"/>
      <c r="AR187" s="714"/>
      <c r="AS187" s="714"/>
      <c r="AT187" s="714"/>
      <c r="AU187" s="714"/>
      <c r="AV187" s="714"/>
      <c r="AW187" s="714"/>
      <c r="AX187" s="714"/>
      <c r="AY187" s="714"/>
      <c r="AZ187" s="714"/>
      <c r="BA187" s="714"/>
      <c r="BB187" s="714"/>
      <c r="BC187" s="715"/>
    </row>
    <row r="188" spans="1:59" s="165" customFormat="1" ht="26.25" customHeight="1">
      <c r="A188" s="164"/>
      <c r="B188" s="359"/>
      <c r="C188" s="906" t="s">
        <v>167</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168</v>
      </c>
      <c r="AF188" s="909"/>
      <c r="AG188" s="909"/>
      <c r="AH188" s="909"/>
      <c r="AI188" s="909"/>
      <c r="AJ188" s="909"/>
      <c r="AK188" s="910"/>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911" t="s">
        <v>2236</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13" t="s">
        <v>168</v>
      </c>
      <c r="AF189" s="914"/>
      <c r="AG189" s="914"/>
      <c r="AH189" s="914"/>
      <c r="AI189" s="914"/>
      <c r="AJ189" s="914"/>
      <c r="AK189" s="915"/>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916" t="s">
        <v>169</v>
      </c>
      <c r="D190" s="916"/>
      <c r="E190" s="916"/>
      <c r="F190" s="916"/>
      <c r="G190" s="916"/>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7"/>
      <c r="AE190" s="913" t="s">
        <v>170</v>
      </c>
      <c r="AF190" s="914"/>
      <c r="AG190" s="914"/>
      <c r="AH190" s="914"/>
      <c r="AI190" s="914"/>
      <c r="AJ190" s="914"/>
      <c r="AK190" s="915"/>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916" t="s">
        <v>171</v>
      </c>
      <c r="D191" s="916"/>
      <c r="E191" s="916"/>
      <c r="F191" s="916"/>
      <c r="G191" s="916"/>
      <c r="H191" s="916"/>
      <c r="I191" s="916"/>
      <c r="J191" s="916"/>
      <c r="K191" s="916"/>
      <c r="L191" s="916"/>
      <c r="M191" s="916"/>
      <c r="N191" s="916"/>
      <c r="O191" s="916"/>
      <c r="P191" s="916"/>
      <c r="Q191" s="916"/>
      <c r="R191" s="916"/>
      <c r="S191" s="916"/>
      <c r="T191" s="916"/>
      <c r="U191" s="916"/>
      <c r="V191" s="916"/>
      <c r="W191" s="916"/>
      <c r="X191" s="916"/>
      <c r="Y191" s="916"/>
      <c r="Z191" s="916"/>
      <c r="AA191" s="916"/>
      <c r="AB191" s="916"/>
      <c r="AC191" s="916"/>
      <c r="AD191" s="917"/>
      <c r="AE191" s="931" t="s">
        <v>172</v>
      </c>
      <c r="AF191" s="932"/>
      <c r="AG191" s="932"/>
      <c r="AH191" s="932"/>
      <c r="AI191" s="932"/>
      <c r="AJ191" s="932"/>
      <c r="AK191" s="933"/>
      <c r="AL191" s="155"/>
      <c r="AM191" s="69" t="b">
        <v>0</v>
      </c>
    </row>
    <row r="192" spans="1:59" s="165" customFormat="1" ht="23.25" customHeight="1">
      <c r="A192" s="164"/>
      <c r="B192" s="368"/>
      <c r="C192" s="916" t="s">
        <v>173</v>
      </c>
      <c r="D192" s="916"/>
      <c r="E192" s="916"/>
      <c r="F192" s="916"/>
      <c r="G192" s="916"/>
      <c r="H192" s="916"/>
      <c r="I192" s="916"/>
      <c r="J192" s="916"/>
      <c r="K192" s="916"/>
      <c r="L192" s="916"/>
      <c r="M192" s="916"/>
      <c r="N192" s="916"/>
      <c r="O192" s="916"/>
      <c r="P192" s="916"/>
      <c r="Q192" s="916"/>
      <c r="R192" s="916"/>
      <c r="S192" s="916"/>
      <c r="T192" s="916"/>
      <c r="U192" s="916"/>
      <c r="V192" s="916"/>
      <c r="W192" s="916"/>
      <c r="X192" s="916"/>
      <c r="Y192" s="916"/>
      <c r="Z192" s="916"/>
      <c r="AA192" s="916"/>
      <c r="AB192" s="916"/>
      <c r="AC192" s="916"/>
      <c r="AD192" s="917"/>
      <c r="AE192" s="913" t="s">
        <v>174</v>
      </c>
      <c r="AF192" s="914"/>
      <c r="AG192" s="914"/>
      <c r="AH192" s="914"/>
      <c r="AI192" s="914"/>
      <c r="AJ192" s="914"/>
      <c r="AK192" s="915"/>
      <c r="AL192" s="155"/>
      <c r="AM192" s="69" t="b">
        <v>0</v>
      </c>
      <c r="AN192" s="382"/>
      <c r="AO192" s="382"/>
      <c r="AP192" s="382"/>
    </row>
    <row r="193" spans="1:59" s="165" customFormat="1" ht="13.5" customHeight="1" thickBot="1">
      <c r="A193" s="164"/>
      <c r="B193" s="372"/>
      <c r="C193" s="934" t="s">
        <v>175</v>
      </c>
      <c r="D193" s="934"/>
      <c r="E193" s="934"/>
      <c r="F193" s="934"/>
      <c r="G193" s="934"/>
      <c r="H193" s="934"/>
      <c r="I193" s="934"/>
      <c r="J193" s="934"/>
      <c r="K193" s="934"/>
      <c r="L193" s="934"/>
      <c r="M193" s="934"/>
      <c r="N193" s="934"/>
      <c r="O193" s="934"/>
      <c r="P193" s="934"/>
      <c r="Q193" s="934"/>
      <c r="R193" s="934"/>
      <c r="S193" s="934"/>
      <c r="T193" s="934"/>
      <c r="U193" s="934"/>
      <c r="V193" s="934"/>
      <c r="W193" s="934"/>
      <c r="X193" s="934"/>
      <c r="Y193" s="934"/>
      <c r="Z193" s="934"/>
      <c r="AA193" s="934"/>
      <c r="AB193" s="934"/>
      <c r="AC193" s="934"/>
      <c r="AD193" s="935"/>
      <c r="AE193" s="936" t="s">
        <v>176</v>
      </c>
      <c r="AF193" s="937"/>
      <c r="AG193" s="937"/>
      <c r="AH193" s="937"/>
      <c r="AI193" s="937"/>
      <c r="AJ193" s="937"/>
      <c r="AK193" s="938"/>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925" t="s">
        <v>2221</v>
      </c>
      <c r="D196" s="925"/>
      <c r="E196" s="925"/>
      <c r="F196" s="925"/>
      <c r="G196" s="925"/>
      <c r="H196" s="925"/>
      <c r="I196" s="925"/>
      <c r="J196" s="925"/>
      <c r="K196" s="925"/>
      <c r="L196" s="925"/>
      <c r="M196" s="925"/>
      <c r="N196" s="925"/>
      <c r="O196" s="925"/>
      <c r="P196" s="925"/>
      <c r="Q196" s="925"/>
      <c r="R196" s="925"/>
      <c r="S196" s="925"/>
      <c r="T196" s="925"/>
      <c r="U196" s="925"/>
      <c r="V196" s="925"/>
      <c r="W196" s="925"/>
      <c r="X196" s="925"/>
      <c r="Y196" s="925"/>
      <c r="Z196" s="925"/>
      <c r="AA196" s="925"/>
      <c r="AB196" s="925"/>
      <c r="AC196" s="925"/>
      <c r="AD196" s="925"/>
      <c r="AE196" s="925"/>
      <c r="AF196" s="925"/>
      <c r="AG196" s="925"/>
      <c r="AH196" s="925"/>
      <c r="AI196" s="925"/>
      <c r="AJ196" s="925"/>
      <c r="AK196" s="925"/>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926" t="s">
        <v>179</v>
      </c>
      <c r="D199" s="926"/>
      <c r="E199" s="926"/>
      <c r="F199" s="926"/>
      <c r="G199" s="926"/>
      <c r="H199" s="926"/>
      <c r="I199" s="926"/>
      <c r="J199" s="926"/>
      <c r="K199" s="926"/>
      <c r="L199" s="926"/>
      <c r="M199" s="926"/>
      <c r="N199" s="926"/>
      <c r="O199" s="926"/>
      <c r="P199" s="926"/>
      <c r="Q199" s="926"/>
      <c r="R199" s="926"/>
      <c r="S199" s="926"/>
      <c r="T199" s="926"/>
      <c r="U199" s="926"/>
      <c r="V199" s="926"/>
      <c r="W199" s="926"/>
      <c r="X199" s="926"/>
      <c r="Y199" s="926"/>
      <c r="Z199" s="926"/>
      <c r="AA199" s="926"/>
      <c r="AB199" s="926"/>
      <c r="AC199" s="926"/>
      <c r="AD199" s="926"/>
      <c r="AE199" s="926"/>
      <c r="AF199" s="926"/>
      <c r="AG199" s="926"/>
      <c r="AH199" s="926"/>
      <c r="AI199" s="926"/>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927"/>
      <c r="F201" s="928"/>
      <c r="G201" s="393" t="s">
        <v>73</v>
      </c>
      <c r="H201" s="927"/>
      <c r="I201" s="928"/>
      <c r="J201" s="393" t="s">
        <v>181</v>
      </c>
      <c r="K201" s="927"/>
      <c r="L201" s="928"/>
      <c r="M201" s="393" t="s">
        <v>182</v>
      </c>
      <c r="N201" s="381"/>
      <c r="O201" s="929" t="s">
        <v>20</v>
      </c>
      <c r="P201" s="929"/>
      <c r="Q201" s="929"/>
      <c r="R201" s="930" t="str">
        <f>IF(H7="","",H7)</f>
        <v/>
      </c>
      <c r="S201" s="930"/>
      <c r="T201" s="930"/>
      <c r="U201" s="930"/>
      <c r="V201" s="930"/>
      <c r="W201" s="930"/>
      <c r="X201" s="930"/>
      <c r="Y201" s="930"/>
      <c r="Z201" s="930"/>
      <c r="AA201" s="930"/>
      <c r="AB201" s="930"/>
      <c r="AC201" s="930"/>
      <c r="AD201" s="930"/>
      <c r="AE201" s="930"/>
      <c r="AF201" s="930"/>
      <c r="AG201" s="930"/>
      <c r="AH201" s="930"/>
      <c r="AI201" s="930"/>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951" t="s">
        <v>183</v>
      </c>
      <c r="P202" s="951"/>
      <c r="Q202" s="951"/>
      <c r="R202" s="952" t="s">
        <v>22</v>
      </c>
      <c r="S202" s="952"/>
      <c r="T202" s="953"/>
      <c r="U202" s="953"/>
      <c r="V202" s="953"/>
      <c r="W202" s="953"/>
      <c r="X202" s="953"/>
      <c r="Y202" s="954" t="s">
        <v>23</v>
      </c>
      <c r="Z202" s="954"/>
      <c r="AA202" s="953"/>
      <c r="AB202" s="953"/>
      <c r="AC202" s="953"/>
      <c r="AD202" s="953"/>
      <c r="AE202" s="953"/>
      <c r="AF202" s="953"/>
      <c r="AG202" s="953"/>
      <c r="AH202" s="953"/>
      <c r="AI202" s="953"/>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955" t="s">
        <v>187</v>
      </c>
      <c r="C209" s="955"/>
      <c r="D209" s="955"/>
      <c r="E209" s="955"/>
      <c r="F209" s="955"/>
      <c r="G209" s="955"/>
      <c r="H209" s="955"/>
      <c r="I209" s="955"/>
      <c r="J209" s="955"/>
      <c r="K209" s="955"/>
      <c r="L209" s="955"/>
      <c r="M209" s="955"/>
      <c r="N209" s="955"/>
      <c r="O209" s="955"/>
      <c r="P209" s="955"/>
      <c r="Q209" s="955"/>
      <c r="R209" s="955"/>
      <c r="S209" s="955"/>
      <c r="T209" s="955"/>
      <c r="U209" s="955"/>
      <c r="V209" s="955"/>
      <c r="W209" s="955"/>
      <c r="X209" s="955"/>
      <c r="Y209" s="955"/>
      <c r="Z209" s="955"/>
      <c r="AA209" s="955"/>
      <c r="AB209" s="955"/>
      <c r="AC209" s="955"/>
      <c r="AD209" s="955"/>
      <c r="AE209" s="955"/>
      <c r="AF209" s="955"/>
      <c r="AG209" s="955"/>
      <c r="AH209" s="955"/>
      <c r="AI209" s="955"/>
      <c r="AJ209" s="955"/>
      <c r="AK209" s="955"/>
      <c r="AL209" s="155"/>
    </row>
    <row r="210" spans="1:60">
      <c r="A210" s="155"/>
      <c r="B210" s="939" t="s">
        <v>188</v>
      </c>
      <c r="C210" s="942" t="s">
        <v>189</v>
      </c>
      <c r="D210" s="943"/>
      <c r="E210" s="943"/>
      <c r="F210" s="943"/>
      <c r="G210" s="943"/>
      <c r="H210" s="943"/>
      <c r="I210" s="943"/>
      <c r="J210" s="943"/>
      <c r="K210" s="943"/>
      <c r="L210" s="943"/>
      <c r="M210" s="943"/>
      <c r="N210" s="943"/>
      <c r="O210" s="943"/>
      <c r="P210" s="943"/>
      <c r="Q210" s="943"/>
      <c r="R210" s="943"/>
      <c r="S210" s="943"/>
      <c r="T210" s="943"/>
      <c r="U210" s="943"/>
      <c r="V210" s="943"/>
      <c r="W210" s="943"/>
      <c r="X210" s="943"/>
      <c r="Y210" s="943"/>
      <c r="Z210" s="943"/>
      <c r="AA210" s="943"/>
      <c r="AB210" s="943"/>
      <c r="AC210" s="943"/>
      <c r="AD210" s="943"/>
      <c r="AE210" s="943"/>
      <c r="AF210" s="943"/>
      <c r="AG210" s="943"/>
      <c r="AH210" s="943"/>
      <c r="AI210" s="943"/>
      <c r="AJ210" s="944"/>
      <c r="AK210" s="416" t="str">
        <f>Y20</f>
        <v/>
      </c>
      <c r="AL210" s="155"/>
    </row>
    <row r="211" spans="1:60">
      <c r="A211" s="155"/>
      <c r="B211" s="940"/>
      <c r="C211" s="945" t="s">
        <v>190</v>
      </c>
      <c r="D211" s="946"/>
      <c r="E211" s="946"/>
      <c r="F211" s="946"/>
      <c r="G211" s="946"/>
      <c r="H211" s="946"/>
      <c r="I211" s="946"/>
      <c r="J211" s="946"/>
      <c r="K211" s="946"/>
      <c r="L211" s="946"/>
      <c r="M211" s="946"/>
      <c r="N211" s="946"/>
      <c r="O211" s="946"/>
      <c r="P211" s="946"/>
      <c r="Q211" s="946"/>
      <c r="R211" s="946"/>
      <c r="S211" s="946"/>
      <c r="T211" s="946"/>
      <c r="U211" s="946"/>
      <c r="V211" s="946"/>
      <c r="W211" s="946"/>
      <c r="X211" s="946"/>
      <c r="Y211" s="946"/>
      <c r="Z211" s="946"/>
      <c r="AA211" s="946"/>
      <c r="AB211" s="946"/>
      <c r="AC211" s="946"/>
      <c r="AD211" s="946"/>
      <c r="AE211" s="946"/>
      <c r="AF211" s="946"/>
      <c r="AG211" s="946"/>
      <c r="AH211" s="946"/>
      <c r="AI211" s="946"/>
      <c r="AJ211" s="947"/>
      <c r="AK211" s="416" t="str">
        <f>Y21</f>
        <v>○</v>
      </c>
      <c r="AL211" s="155"/>
    </row>
    <row r="212" spans="1:60">
      <c r="A212" s="155"/>
      <c r="B212" s="941"/>
      <c r="C212" s="945" t="s">
        <v>191</v>
      </c>
      <c r="D212" s="946"/>
      <c r="E212" s="946"/>
      <c r="F212" s="946"/>
      <c r="G212" s="946"/>
      <c r="H212" s="946"/>
      <c r="I212" s="946"/>
      <c r="J212" s="946"/>
      <c r="K212" s="946"/>
      <c r="L212" s="946"/>
      <c r="M212" s="946"/>
      <c r="N212" s="946"/>
      <c r="O212" s="946"/>
      <c r="P212" s="946"/>
      <c r="Q212" s="946"/>
      <c r="R212" s="946"/>
      <c r="S212" s="946"/>
      <c r="T212" s="946"/>
      <c r="U212" s="946"/>
      <c r="V212" s="946"/>
      <c r="W212" s="946"/>
      <c r="X212" s="946"/>
      <c r="Y212" s="946"/>
      <c r="Z212" s="946"/>
      <c r="AA212" s="946"/>
      <c r="AB212" s="946"/>
      <c r="AC212" s="946"/>
      <c r="AD212" s="946"/>
      <c r="AE212" s="946"/>
      <c r="AF212" s="946"/>
      <c r="AG212" s="946"/>
      <c r="AH212" s="946"/>
      <c r="AI212" s="946"/>
      <c r="AJ212" s="947"/>
      <c r="AK212" s="416" t="str">
        <f>IF(Y25="○","○",IF(AA25="○","○","×"))</f>
        <v>×</v>
      </c>
      <c r="AL212" s="155"/>
    </row>
    <row r="213" spans="1:60">
      <c r="A213" s="155"/>
      <c r="B213" s="417" t="s">
        <v>192</v>
      </c>
      <c r="C213" s="945" t="s">
        <v>193</v>
      </c>
      <c r="D213" s="946"/>
      <c r="E213" s="946"/>
      <c r="F213" s="946"/>
      <c r="G213" s="946"/>
      <c r="H213" s="946"/>
      <c r="I213" s="946"/>
      <c r="J213" s="946"/>
      <c r="K213" s="946"/>
      <c r="L213" s="946"/>
      <c r="M213" s="946"/>
      <c r="N213" s="946"/>
      <c r="O213" s="946"/>
      <c r="P213" s="946"/>
      <c r="Q213" s="946"/>
      <c r="R213" s="946"/>
      <c r="S213" s="946"/>
      <c r="T213" s="946"/>
      <c r="U213" s="946"/>
      <c r="V213" s="946"/>
      <c r="W213" s="946"/>
      <c r="X213" s="946"/>
      <c r="Y213" s="946"/>
      <c r="Z213" s="946"/>
      <c r="AA213" s="946"/>
      <c r="AB213" s="946"/>
      <c r="AC213" s="946"/>
      <c r="AD213" s="946"/>
      <c r="AE213" s="946"/>
      <c r="AF213" s="946"/>
      <c r="AG213" s="946"/>
      <c r="AH213" s="946"/>
      <c r="AI213" s="946"/>
      <c r="AJ213" s="947"/>
      <c r="AK213" s="416" t="str">
        <f>AB37</f>
        <v>×</v>
      </c>
      <c r="AL213" s="155"/>
    </row>
    <row r="214" spans="1:60">
      <c r="A214" s="155"/>
      <c r="B214" s="418" t="s">
        <v>194</v>
      </c>
      <c r="C214" s="948" t="s">
        <v>195</v>
      </c>
      <c r="D214" s="949"/>
      <c r="E214" s="949"/>
      <c r="F214" s="949"/>
      <c r="G214" s="949"/>
      <c r="H214" s="949"/>
      <c r="I214" s="949"/>
      <c r="J214" s="949"/>
      <c r="K214" s="949"/>
      <c r="L214" s="949"/>
      <c r="M214" s="949"/>
      <c r="N214" s="949"/>
      <c r="O214" s="949"/>
      <c r="P214" s="949"/>
      <c r="Q214" s="949"/>
      <c r="R214" s="949"/>
      <c r="S214" s="949"/>
      <c r="T214" s="949"/>
      <c r="U214" s="949"/>
      <c r="V214" s="949"/>
      <c r="W214" s="949"/>
      <c r="X214" s="949"/>
      <c r="Y214" s="949"/>
      <c r="Z214" s="949"/>
      <c r="AA214" s="949"/>
      <c r="AB214" s="949"/>
      <c r="AC214" s="949"/>
      <c r="AD214" s="949"/>
      <c r="AE214" s="949"/>
      <c r="AF214" s="949"/>
      <c r="AG214" s="949"/>
      <c r="AH214" s="949"/>
      <c r="AI214" s="949"/>
      <c r="AJ214" s="950"/>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955" t="s">
        <v>2226</v>
      </c>
      <c r="C216" s="955"/>
      <c r="D216" s="955"/>
      <c r="E216" s="955"/>
      <c r="F216" s="955"/>
      <c r="G216" s="955"/>
      <c r="H216" s="955"/>
      <c r="I216" s="955"/>
      <c r="J216" s="955"/>
      <c r="K216" s="955"/>
      <c r="L216" s="955"/>
      <c r="M216" s="955"/>
      <c r="N216" s="955"/>
      <c r="O216" s="955"/>
      <c r="P216" s="955"/>
      <c r="Q216" s="955"/>
      <c r="R216" s="955"/>
      <c r="S216" s="955"/>
      <c r="T216" s="955"/>
      <c r="U216" s="955"/>
      <c r="V216" s="955"/>
      <c r="W216" s="955"/>
      <c r="X216" s="955"/>
      <c r="Y216" s="955"/>
      <c r="Z216" s="955"/>
      <c r="AA216" s="955"/>
      <c r="AB216" s="955"/>
      <c r="AC216" s="955"/>
      <c r="AD216" s="955"/>
      <c r="AE216" s="955"/>
      <c r="AF216" s="955"/>
      <c r="AG216" s="955"/>
      <c r="AH216" s="955"/>
      <c r="AI216" s="955"/>
      <c r="AJ216" s="955"/>
      <c r="AK216" s="955"/>
      <c r="AL216" s="155"/>
      <c r="AM216" s="157"/>
    </row>
    <row r="217" spans="1:60" s="375" customFormat="1">
      <c r="A217" s="371"/>
      <c r="B217" s="419" t="s">
        <v>188</v>
      </c>
      <c r="C217" s="970" t="s">
        <v>196</v>
      </c>
      <c r="D217" s="971"/>
      <c r="E217" s="971"/>
      <c r="F217" s="971"/>
      <c r="G217" s="971"/>
      <c r="H217" s="971"/>
      <c r="I217" s="972"/>
      <c r="J217" s="963" t="s">
        <v>197</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965" t="s">
        <v>192</v>
      </c>
      <c r="C218" s="960" t="s">
        <v>198</v>
      </c>
      <c r="D218" s="960"/>
      <c r="E218" s="960"/>
      <c r="F218" s="960"/>
      <c r="G218" s="960"/>
      <c r="H218" s="960"/>
      <c r="I218" s="960"/>
      <c r="J218" s="961" t="s">
        <v>199</v>
      </c>
      <c r="K218" s="961"/>
      <c r="L218" s="961"/>
      <c r="M218" s="961"/>
      <c r="N218" s="961"/>
      <c r="O218" s="961"/>
      <c r="P218" s="961"/>
      <c r="Q218" s="961"/>
      <c r="R218" s="961"/>
      <c r="S218" s="961"/>
      <c r="T218" s="961"/>
      <c r="U218" s="961"/>
      <c r="V218" s="961"/>
      <c r="W218" s="961"/>
      <c r="X218" s="961"/>
      <c r="Y218" s="961"/>
      <c r="Z218" s="961"/>
      <c r="AA218" s="961"/>
      <c r="AB218" s="961"/>
      <c r="AC218" s="961"/>
      <c r="AD218" s="961"/>
      <c r="AE218" s="961"/>
      <c r="AF218" s="961"/>
      <c r="AG218" s="961"/>
      <c r="AH218" s="961"/>
      <c r="AI218" s="961"/>
      <c r="AJ218" s="962"/>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965"/>
      <c r="C219" s="960"/>
      <c r="D219" s="960"/>
      <c r="E219" s="960"/>
      <c r="F219" s="960"/>
      <c r="G219" s="960"/>
      <c r="H219" s="960"/>
      <c r="I219" s="960"/>
      <c r="J219" s="961" t="s">
        <v>200</v>
      </c>
      <c r="K219" s="961"/>
      <c r="L219" s="961"/>
      <c r="M219" s="961"/>
      <c r="N219" s="961"/>
      <c r="O219" s="961"/>
      <c r="P219" s="961"/>
      <c r="Q219" s="961"/>
      <c r="R219" s="961"/>
      <c r="S219" s="961"/>
      <c r="T219" s="961"/>
      <c r="U219" s="961"/>
      <c r="V219" s="961"/>
      <c r="W219" s="961"/>
      <c r="X219" s="961"/>
      <c r="Y219" s="961"/>
      <c r="Z219" s="961"/>
      <c r="AA219" s="961"/>
      <c r="AB219" s="961"/>
      <c r="AC219" s="961"/>
      <c r="AD219" s="961"/>
      <c r="AE219" s="961"/>
      <c r="AF219" s="961"/>
      <c r="AG219" s="961"/>
      <c r="AH219" s="961"/>
      <c r="AI219" s="961"/>
      <c r="AJ219" s="962"/>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965"/>
      <c r="C220" s="960"/>
      <c r="D220" s="960"/>
      <c r="E220" s="960"/>
      <c r="F220" s="960"/>
      <c r="G220" s="960"/>
      <c r="H220" s="960"/>
      <c r="I220" s="960"/>
      <c r="J220" s="961" t="s">
        <v>2225</v>
      </c>
      <c r="K220" s="961"/>
      <c r="L220" s="961"/>
      <c r="M220" s="961"/>
      <c r="N220" s="961"/>
      <c r="O220" s="961"/>
      <c r="P220" s="961"/>
      <c r="Q220" s="961"/>
      <c r="R220" s="961"/>
      <c r="S220" s="961"/>
      <c r="T220" s="961"/>
      <c r="U220" s="961"/>
      <c r="V220" s="961"/>
      <c r="W220" s="961"/>
      <c r="X220" s="961"/>
      <c r="Y220" s="961"/>
      <c r="Z220" s="961"/>
      <c r="AA220" s="961"/>
      <c r="AB220" s="961"/>
      <c r="AC220" s="961"/>
      <c r="AD220" s="961"/>
      <c r="AE220" s="961"/>
      <c r="AF220" s="961"/>
      <c r="AG220" s="961"/>
      <c r="AH220" s="961"/>
      <c r="AI220" s="961"/>
      <c r="AJ220" s="962"/>
      <c r="AK220" s="416" t="str">
        <f>AI82</f>
        <v/>
      </c>
      <c r="AL220" s="421"/>
      <c r="AM220" s="157"/>
    </row>
    <row r="221" spans="1:60" s="375" customFormat="1" ht="25.5" customHeight="1">
      <c r="A221" s="371"/>
      <c r="B221" s="965"/>
      <c r="C221" s="960"/>
      <c r="D221" s="960"/>
      <c r="E221" s="960"/>
      <c r="F221" s="960"/>
      <c r="G221" s="960"/>
      <c r="H221" s="960"/>
      <c r="I221" s="960"/>
      <c r="J221" s="961" t="s">
        <v>201</v>
      </c>
      <c r="K221" s="961"/>
      <c r="L221" s="961"/>
      <c r="M221" s="961"/>
      <c r="N221" s="961"/>
      <c r="O221" s="961"/>
      <c r="P221" s="961"/>
      <c r="Q221" s="961"/>
      <c r="R221" s="961"/>
      <c r="S221" s="961"/>
      <c r="T221" s="961"/>
      <c r="U221" s="961"/>
      <c r="V221" s="961"/>
      <c r="W221" s="961"/>
      <c r="X221" s="961"/>
      <c r="Y221" s="961"/>
      <c r="Z221" s="961"/>
      <c r="AA221" s="961"/>
      <c r="AB221" s="961"/>
      <c r="AC221" s="961"/>
      <c r="AD221" s="961"/>
      <c r="AE221" s="961"/>
      <c r="AF221" s="961"/>
      <c r="AG221" s="961"/>
      <c r="AH221" s="961"/>
      <c r="AI221" s="961"/>
      <c r="AJ221" s="962"/>
      <c r="AK221" s="416" t="str">
        <f>AI87</f>
        <v/>
      </c>
      <c r="AL221" s="421"/>
      <c r="AM221" s="157"/>
    </row>
    <row r="222" spans="1:60" s="375" customFormat="1" ht="48.75" customHeight="1">
      <c r="A222" s="371"/>
      <c r="B222" s="965" t="s">
        <v>194</v>
      </c>
      <c r="C222" s="960" t="s">
        <v>203</v>
      </c>
      <c r="D222" s="960"/>
      <c r="E222" s="960"/>
      <c r="F222" s="960"/>
      <c r="G222" s="960"/>
      <c r="H222" s="960"/>
      <c r="I222" s="960"/>
      <c r="J222" s="961" t="s">
        <v>2224</v>
      </c>
      <c r="K222" s="961"/>
      <c r="L222" s="961"/>
      <c r="M222" s="961"/>
      <c r="N222" s="961"/>
      <c r="O222" s="961"/>
      <c r="P222" s="961"/>
      <c r="Q222" s="961"/>
      <c r="R222" s="961"/>
      <c r="S222" s="961"/>
      <c r="T222" s="961"/>
      <c r="U222" s="961"/>
      <c r="V222" s="961"/>
      <c r="W222" s="961"/>
      <c r="X222" s="961"/>
      <c r="Y222" s="961"/>
      <c r="Z222" s="961"/>
      <c r="AA222" s="961"/>
      <c r="AB222" s="961"/>
      <c r="AC222" s="961"/>
      <c r="AD222" s="961"/>
      <c r="AE222" s="961"/>
      <c r="AF222" s="961"/>
      <c r="AG222" s="961"/>
      <c r="AH222" s="961"/>
      <c r="AI222" s="961"/>
      <c r="AJ222" s="962"/>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965"/>
      <c r="C223" s="960"/>
      <c r="D223" s="960"/>
      <c r="E223" s="960"/>
      <c r="F223" s="960"/>
      <c r="G223" s="960"/>
      <c r="H223" s="960"/>
      <c r="I223" s="960"/>
      <c r="J223" s="961" t="s">
        <v>2223</v>
      </c>
      <c r="K223" s="961"/>
      <c r="L223" s="961"/>
      <c r="M223" s="961"/>
      <c r="N223" s="961"/>
      <c r="O223" s="961"/>
      <c r="P223" s="961"/>
      <c r="Q223" s="961"/>
      <c r="R223" s="961"/>
      <c r="S223" s="961"/>
      <c r="T223" s="961"/>
      <c r="U223" s="961"/>
      <c r="V223" s="961"/>
      <c r="W223" s="961"/>
      <c r="X223" s="961"/>
      <c r="Y223" s="961"/>
      <c r="Z223" s="961"/>
      <c r="AA223" s="961"/>
      <c r="AB223" s="961"/>
      <c r="AC223" s="961"/>
      <c r="AD223" s="961"/>
      <c r="AE223" s="961"/>
      <c r="AF223" s="961"/>
      <c r="AG223" s="961"/>
      <c r="AH223" s="961"/>
      <c r="AI223" s="961"/>
      <c r="AJ223" s="962"/>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960" t="s">
        <v>204</v>
      </c>
      <c r="D224" s="960"/>
      <c r="E224" s="960"/>
      <c r="F224" s="960"/>
      <c r="G224" s="960"/>
      <c r="H224" s="960"/>
      <c r="I224" s="960"/>
      <c r="J224" s="961" t="s">
        <v>205</v>
      </c>
      <c r="K224" s="961"/>
      <c r="L224" s="961"/>
      <c r="M224" s="961"/>
      <c r="N224" s="961"/>
      <c r="O224" s="961"/>
      <c r="P224" s="961"/>
      <c r="Q224" s="961"/>
      <c r="R224" s="961"/>
      <c r="S224" s="961"/>
      <c r="T224" s="961"/>
      <c r="U224" s="961"/>
      <c r="V224" s="961"/>
      <c r="W224" s="961"/>
      <c r="X224" s="961"/>
      <c r="Y224" s="961"/>
      <c r="Z224" s="961"/>
      <c r="AA224" s="961"/>
      <c r="AB224" s="961"/>
      <c r="AC224" s="961"/>
      <c r="AD224" s="961"/>
      <c r="AE224" s="961"/>
      <c r="AF224" s="961"/>
      <c r="AG224" s="961"/>
      <c r="AH224" s="961"/>
      <c r="AI224" s="961"/>
      <c r="AJ224" s="962"/>
      <c r="AK224" s="416" t="str">
        <f>IF(AM116="","",IF(OR(S118="○",AK125="○"),"○","×"))</f>
        <v/>
      </c>
      <c r="AL224" s="155"/>
      <c r="AM224" s="157"/>
    </row>
    <row r="225" spans="1:60" s="165" customFormat="1" ht="36" customHeight="1">
      <c r="A225" s="164"/>
      <c r="B225" s="417" t="s">
        <v>2173</v>
      </c>
      <c r="C225" s="960" t="s">
        <v>206</v>
      </c>
      <c r="D225" s="960"/>
      <c r="E225" s="960"/>
      <c r="F225" s="960"/>
      <c r="G225" s="960"/>
      <c r="H225" s="960"/>
      <c r="I225" s="960"/>
      <c r="J225" s="961" t="s">
        <v>207</v>
      </c>
      <c r="K225" s="961"/>
      <c r="L225" s="961"/>
      <c r="M225" s="961"/>
      <c r="N225" s="961"/>
      <c r="O225" s="961"/>
      <c r="P225" s="961"/>
      <c r="Q225" s="961"/>
      <c r="R225" s="961"/>
      <c r="S225" s="961"/>
      <c r="T225" s="961"/>
      <c r="U225" s="961"/>
      <c r="V225" s="961"/>
      <c r="W225" s="961"/>
      <c r="X225" s="961"/>
      <c r="Y225" s="961"/>
      <c r="Z225" s="961"/>
      <c r="AA225" s="961"/>
      <c r="AB225" s="961"/>
      <c r="AC225" s="961"/>
      <c r="AD225" s="961"/>
      <c r="AE225" s="961"/>
      <c r="AF225" s="961"/>
      <c r="AG225" s="961"/>
      <c r="AH225" s="961"/>
      <c r="AI225" s="961"/>
      <c r="AJ225" s="962"/>
      <c r="AK225" s="416" t="str">
        <f>IF(OR(AND(AD129&lt;&gt;"×",AD131&lt;&gt;"×"),AK134="○"),"○","×")</f>
        <v>○</v>
      </c>
      <c r="AL225" s="155"/>
      <c r="AM225" s="157"/>
    </row>
    <row r="226" spans="1:60" s="165" customFormat="1">
      <c r="A226" s="164"/>
      <c r="B226" s="417" t="s">
        <v>2174</v>
      </c>
      <c r="C226" s="960" t="s">
        <v>209</v>
      </c>
      <c r="D226" s="960"/>
      <c r="E226" s="960"/>
      <c r="F226" s="960"/>
      <c r="G226" s="960"/>
      <c r="H226" s="960"/>
      <c r="I226" s="960"/>
      <c r="J226" s="963" t="s">
        <v>2222</v>
      </c>
      <c r="K226" s="963"/>
      <c r="L226" s="963"/>
      <c r="M226" s="963"/>
      <c r="N226" s="963"/>
      <c r="O226" s="963"/>
      <c r="P226" s="963"/>
      <c r="Q226" s="963"/>
      <c r="R226" s="963"/>
      <c r="S226" s="963"/>
      <c r="T226" s="963"/>
      <c r="U226" s="963"/>
      <c r="V226" s="963"/>
      <c r="W226" s="963"/>
      <c r="X226" s="963"/>
      <c r="Y226" s="963"/>
      <c r="Z226" s="963"/>
      <c r="AA226" s="963"/>
      <c r="AB226" s="963"/>
      <c r="AC226" s="963"/>
      <c r="AD226" s="963"/>
      <c r="AE226" s="963"/>
      <c r="AF226" s="963"/>
      <c r="AG226" s="963"/>
      <c r="AH226" s="963"/>
      <c r="AI226" s="963"/>
      <c r="AJ226" s="964"/>
      <c r="AK226" s="416" t="str">
        <f>IF(AND(S143="",S144=""),"",IF(AND(S143&lt;&gt;"×",S144&lt;&gt;"×"),"○","×"))</f>
        <v>○</v>
      </c>
      <c r="AL226" s="422"/>
      <c r="AM226" s="157"/>
    </row>
    <row r="227" spans="1:60" s="165" customFormat="1">
      <c r="A227" s="164"/>
      <c r="B227" s="965" t="s">
        <v>208</v>
      </c>
      <c r="C227" s="960" t="s">
        <v>210</v>
      </c>
      <c r="D227" s="960"/>
      <c r="E227" s="960"/>
      <c r="F227" s="960"/>
      <c r="G227" s="960"/>
      <c r="H227" s="960"/>
      <c r="I227" s="960"/>
      <c r="J227" s="963" t="s">
        <v>211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966"/>
      <c r="C228" s="967"/>
      <c r="D228" s="967"/>
      <c r="E228" s="967"/>
      <c r="F228" s="967"/>
      <c r="G228" s="967"/>
      <c r="H228" s="967"/>
      <c r="I228" s="967"/>
      <c r="J228" s="968" t="s">
        <v>212</v>
      </c>
      <c r="K228" s="968"/>
      <c r="L228" s="968"/>
      <c r="M228" s="968"/>
      <c r="N228" s="968"/>
      <c r="O228" s="968"/>
      <c r="P228" s="968"/>
      <c r="Q228" s="968"/>
      <c r="R228" s="968"/>
      <c r="S228" s="968"/>
      <c r="T228" s="968"/>
      <c r="U228" s="968"/>
      <c r="V228" s="968"/>
      <c r="W228" s="968"/>
      <c r="X228" s="968"/>
      <c r="Y228" s="968"/>
      <c r="Z228" s="968"/>
      <c r="AA228" s="968"/>
      <c r="AB228" s="968"/>
      <c r="AC228" s="968"/>
      <c r="AD228" s="968"/>
      <c r="AE228" s="968"/>
      <c r="AF228" s="968"/>
      <c r="AG228" s="968"/>
      <c r="AH228" s="968"/>
      <c r="AI228" s="968"/>
      <c r="AJ228" s="969"/>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955" t="s">
        <v>213</v>
      </c>
      <c r="C230" s="955"/>
      <c r="D230" s="955"/>
      <c r="E230" s="955"/>
      <c r="F230" s="955"/>
      <c r="G230" s="955"/>
      <c r="H230" s="955"/>
      <c r="I230" s="955"/>
      <c r="J230" s="955"/>
      <c r="K230" s="955"/>
      <c r="L230" s="955"/>
      <c r="M230" s="955"/>
      <c r="N230" s="955"/>
      <c r="O230" s="955"/>
      <c r="P230" s="955"/>
      <c r="Q230" s="955"/>
      <c r="R230" s="955"/>
      <c r="S230" s="955"/>
      <c r="T230" s="955"/>
      <c r="U230" s="955"/>
      <c r="V230" s="955"/>
      <c r="W230" s="955"/>
      <c r="X230" s="955"/>
      <c r="Y230" s="955"/>
      <c r="Z230" s="955"/>
      <c r="AA230" s="955"/>
      <c r="AB230" s="955"/>
      <c r="AC230" s="955"/>
      <c r="AD230" s="955"/>
      <c r="AE230" s="955"/>
      <c r="AF230" s="955"/>
      <c r="AG230" s="955"/>
      <c r="AH230" s="955"/>
      <c r="AI230" s="955"/>
      <c r="AJ230" s="955"/>
      <c r="AK230" s="955"/>
      <c r="AL230" s="155"/>
    </row>
    <row r="231" spans="1:60">
      <c r="A231" s="155"/>
      <c r="B231" s="423" t="s">
        <v>27</v>
      </c>
      <c r="C231" s="956" t="s">
        <v>214</v>
      </c>
      <c r="D231" s="956"/>
      <c r="E231" s="956"/>
      <c r="F231" s="956"/>
      <c r="G231" s="956"/>
      <c r="H231" s="956"/>
      <c r="I231" s="956"/>
      <c r="J231" s="956"/>
      <c r="K231" s="956"/>
      <c r="L231" s="956"/>
      <c r="M231" s="956"/>
      <c r="N231" s="956"/>
      <c r="O231" s="956"/>
      <c r="P231" s="956"/>
      <c r="Q231" s="956"/>
      <c r="R231" s="956"/>
      <c r="S231" s="956"/>
      <c r="T231" s="956"/>
      <c r="U231" s="956"/>
      <c r="V231" s="956"/>
      <c r="W231" s="956"/>
      <c r="X231" s="956"/>
      <c r="Y231" s="956"/>
      <c r="Z231" s="956"/>
      <c r="AA231" s="956"/>
      <c r="AB231" s="956"/>
      <c r="AC231" s="956"/>
      <c r="AD231" s="956"/>
      <c r="AE231" s="956"/>
      <c r="AF231" s="956"/>
      <c r="AG231" s="956"/>
      <c r="AH231" s="956"/>
      <c r="AI231" s="956"/>
      <c r="AJ231" s="957"/>
      <c r="AK231" s="416" t="str">
        <f>AK187</f>
        <v>×</v>
      </c>
      <c r="AL231" s="155"/>
    </row>
    <row r="232" spans="1:60" ht="13.5" customHeight="1">
      <c r="B232" s="424" t="s">
        <v>27</v>
      </c>
      <c r="C232" s="958" t="s">
        <v>2093</v>
      </c>
      <c r="D232" s="958"/>
      <c r="E232" s="958"/>
      <c r="F232" s="958"/>
      <c r="G232" s="958"/>
      <c r="H232" s="958"/>
      <c r="I232" s="958"/>
      <c r="J232" s="958"/>
      <c r="K232" s="958"/>
      <c r="L232" s="958"/>
      <c r="M232" s="958"/>
      <c r="N232" s="958"/>
      <c r="O232" s="958"/>
      <c r="P232" s="958"/>
      <c r="Q232" s="958"/>
      <c r="R232" s="958"/>
      <c r="S232" s="958"/>
      <c r="T232" s="958"/>
      <c r="U232" s="958"/>
      <c r="V232" s="958"/>
      <c r="W232" s="958"/>
      <c r="X232" s="958"/>
      <c r="Y232" s="958"/>
      <c r="Z232" s="958"/>
      <c r="AA232" s="958"/>
      <c r="AB232" s="958"/>
      <c r="AC232" s="958"/>
      <c r="AD232" s="958"/>
      <c r="AE232" s="958"/>
      <c r="AF232" s="958"/>
      <c r="AG232" s="958"/>
      <c r="AH232" s="958"/>
      <c r="AI232" s="958"/>
      <c r="AJ232" s="95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formula1>"令和,平成"</formula1>
    </dataValidation>
    <dataValidation imeMode="hiragana" allowBlank="1" showInputMessage="1" showErrorMessage="1" sqref="X203:X204 T202 U46 T47 T45"/>
    <dataValidation imeMode="halfAlpha" allowBlank="1" showInputMessage="1" showErrorMessage="1" sqref="K201:L201 E201:F201 H201:I201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8"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49"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50"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51"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52"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53"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54"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55"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56"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57"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58"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59"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60"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61"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62"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63"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40"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902"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903"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904"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905"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906"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907"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908"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909"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910"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911"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912"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913"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914"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915"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917"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918"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919"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920"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921" r:id="rId39"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922" r:id="rId40"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923" r:id="rId41"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924" r:id="rId42"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925" r:id="rId43"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926" r:id="rId44"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927" r:id="rId45"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928" r:id="rId46"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929" r:id="rId47"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930" r:id="rId48"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931" r:id="rId49"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932" r:id="rId50"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933" r:id="rId51"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934" r:id="rId52"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935" r:id="rId53"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936" r:id="rId54"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937" r:id="rId55"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938" r:id="rId56"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939" r:id="rId57"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940" r:id="rId58"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941" r:id="rId59"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942"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943"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944"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45"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46"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47"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Sheet1!$A$1:$A$6</xm:f>
          </x14:formula1>
          <xm:sqref>AD1:AK1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AI1" sqref="AI1:AP1"/>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2118</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76"/>
      <c r="AR2" s="7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009"/>
      <c r="Q5" s="1010"/>
      <c r="R5" s="1010"/>
      <c r="S5" s="1010"/>
      <c r="T5" s="1010"/>
      <c r="U5" s="1010"/>
      <c r="V5" s="1010"/>
      <c r="W5" s="1010"/>
      <c r="X5" s="1011"/>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095" t="str">
        <f>IFERROR(VLOOKUP(Y5,【参考】数式用!$A$5:$AB$37,MATCH(V11,【参考】数式用!$B$4:$AB$4,0)+1,FALSE),"")</f>
        <v/>
      </c>
      <c r="W12" s="1095"/>
      <c r="X12" s="1095"/>
      <c r="Y12" s="1095"/>
      <c r="Z12" s="1095"/>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102"/>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103" t="s">
        <v>2110</v>
      </c>
      <c r="F15" s="54">
        <v>4</v>
      </c>
      <c r="G15" s="103" t="s">
        <v>2111</v>
      </c>
      <c r="H15" s="1062" t="s">
        <v>2112</v>
      </c>
      <c r="I15" s="1062"/>
      <c r="J15" s="1075"/>
      <c r="K15" s="54">
        <v>7</v>
      </c>
      <c r="L15" s="103" t="s">
        <v>2110</v>
      </c>
      <c r="M15" s="54">
        <v>3</v>
      </c>
      <c r="N15" s="103" t="s">
        <v>2111</v>
      </c>
      <c r="O15" s="103" t="s">
        <v>2113</v>
      </c>
      <c r="P15" s="104">
        <f>(K15*12+M15)-(D15*12+F15)+1</f>
        <v>12</v>
      </c>
      <c r="Q15" s="1062" t="s">
        <v>2114</v>
      </c>
      <c r="R15" s="1062"/>
      <c r="S15" s="105" t="s">
        <v>69</v>
      </c>
      <c r="U15" s="102"/>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119"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119"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119"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119"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119"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119"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119"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119"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119"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119"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119" t="str">
        <f>IFERROR(IF(G9="特定加算なし","✓",""),"")</f>
        <v/>
      </c>
      <c r="W37" s="1056" t="s">
        <v>15</v>
      </c>
      <c r="X37" s="1057"/>
      <c r="Y37" s="1057"/>
      <c r="Z37" s="1058"/>
      <c r="AA37" s="1022"/>
      <c r="AB37" s="1023"/>
      <c r="AC37" s="1048" t="s">
        <v>2175</v>
      </c>
      <c r="AD37" s="1049"/>
      <c r="AE37" s="1049"/>
      <c r="AF37" s="1049"/>
      <c r="AG37" s="1050">
        <v>0</v>
      </c>
      <c r="AH37" s="1051"/>
      <c r="AI37" s="1022"/>
      <c r="AJ37" s="1023"/>
      <c r="AK37" s="1048" t="s">
        <v>2175</v>
      </c>
      <c r="AL37" s="1049"/>
      <c r="AM37" s="1049"/>
      <c r="AN37" s="1049"/>
      <c r="AO37" s="1050">
        <v>1</v>
      </c>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119"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119"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110"/>
      <c r="AB42" s="110"/>
      <c r="AC42" s="136"/>
      <c r="AD42" s="1032" t="s">
        <v>15</v>
      </c>
      <c r="AE42" s="1032"/>
      <c r="AF42" s="1032"/>
      <c r="AG42" s="1032"/>
      <c r="AH42" s="1032"/>
      <c r="AI42" s="110"/>
      <c r="AJ42" s="110"/>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119"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119"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043" t="s">
        <v>2357</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2202</v>
      </c>
      <c r="AT56" s="1052"/>
      <c r="AU56" s="1052"/>
      <c r="AV56" s="1052"/>
      <c r="AW56" s="1052" t="s">
        <v>2201</v>
      </c>
      <c r="AX56" s="1052"/>
      <c r="AY56" s="1052"/>
      <c r="AZ56" s="1052"/>
    </row>
    <row r="57" spans="2:86" ht="15.95" customHeight="1">
      <c r="U57" s="1040" t="s">
        <v>2358</v>
      </c>
      <c r="V57" s="1040"/>
      <c r="W57" s="1040"/>
      <c r="X57" s="1040"/>
      <c r="Y57" s="1040"/>
      <c r="Z57" s="152" t="str">
        <f>IF(AND(B9&lt;&gt;"処遇加算なし",F15=4),IF(V21="✓",1,IF(V22="✓",2,"")),"")</f>
        <v/>
      </c>
      <c r="AA57" s="145"/>
      <c r="AB57" s="149"/>
      <c r="AC57" s="1040" t="s">
        <v>2358</v>
      </c>
      <c r="AD57" s="1040"/>
      <c r="AE57" s="1040"/>
      <c r="AF57" s="1040"/>
      <c r="AG57" s="1040"/>
      <c r="AH57" s="425">
        <f>IF(AND(F15&lt;&gt;4,F15&lt;&gt;5),0,IF(AT8="○",1,0))</f>
        <v>0</v>
      </c>
      <c r="AI57" s="153"/>
      <c r="AJ57" s="149"/>
      <c r="AK57" s="1040" t="s">
        <v>2358</v>
      </c>
      <c r="AL57" s="1040"/>
      <c r="AM57" s="1040"/>
      <c r="AN57" s="1040"/>
      <c r="AO57" s="1040"/>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2359</v>
      </c>
      <c r="V58" s="1047"/>
      <c r="W58" s="1047"/>
      <c r="X58" s="1047"/>
      <c r="Y58" s="1047"/>
      <c r="Z58" s="152" t="str">
        <f>IF(AND(B9&lt;&gt;"処遇加算なし",F15=4),IF(V24="✓",1,IF(V25="✓",2,IF(V26="✓",3,""))),"")</f>
        <v/>
      </c>
      <c r="AA58" s="145"/>
      <c r="AB58" s="149"/>
      <c r="AC58" s="1047" t="s">
        <v>2359</v>
      </c>
      <c r="AD58" s="1047"/>
      <c r="AE58" s="1047"/>
      <c r="AF58" s="1047"/>
      <c r="AG58" s="1047"/>
      <c r="AH58" s="425">
        <f>IF(AND(F15&lt;&gt;4,F15&lt;&gt;5),0,IF(AU8="○",1,3))</f>
        <v>3</v>
      </c>
      <c r="AI58" s="153"/>
      <c r="AJ58" s="149"/>
      <c r="AK58" s="1047" t="s">
        <v>2359</v>
      </c>
      <c r="AL58" s="1047"/>
      <c r="AM58" s="1047"/>
      <c r="AN58" s="1047"/>
      <c r="AO58" s="1047"/>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2360</v>
      </c>
      <c r="V59" s="1047"/>
      <c r="W59" s="1047"/>
      <c r="X59" s="1047"/>
      <c r="Y59" s="1047"/>
      <c r="Z59" s="152" t="str">
        <f>IF(AND(B9&lt;&gt;"処遇加算なし",F15=4),IF(V28="✓",1,IF(V29="✓",2,IF(V30="✓",3,""))),"")</f>
        <v/>
      </c>
      <c r="AA59" s="145"/>
      <c r="AB59" s="149"/>
      <c r="AC59" s="1047" t="s">
        <v>2360</v>
      </c>
      <c r="AD59" s="1047"/>
      <c r="AE59" s="1047"/>
      <c r="AF59" s="1047"/>
      <c r="AG59" s="1047"/>
      <c r="AH59" s="425">
        <f>IF(AND(F15&lt;&gt;4,F15&lt;&gt;5),0,IF(AV8="○",1,3))</f>
        <v>3</v>
      </c>
      <c r="AI59" s="153"/>
      <c r="AJ59" s="149"/>
      <c r="AK59" s="1047" t="s">
        <v>2360</v>
      </c>
      <c r="AL59" s="1047"/>
      <c r="AM59" s="1047"/>
      <c r="AN59" s="1047"/>
      <c r="AO59" s="1047"/>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2361</v>
      </c>
      <c r="V60" s="1047"/>
      <c r="W60" s="1047"/>
      <c r="X60" s="1047"/>
      <c r="Y60" s="1047"/>
      <c r="Z60" s="152" t="str">
        <f>IF(AND(B9&lt;&gt;"処遇加算なし",F15=4),IF(V32="✓",1,IF(V33="✓",2,"")),"")</f>
        <v/>
      </c>
      <c r="AA60" s="145"/>
      <c r="AB60" s="149"/>
      <c r="AC60" s="1047" t="s">
        <v>2361</v>
      </c>
      <c r="AD60" s="1047"/>
      <c r="AE60" s="1047"/>
      <c r="AF60" s="1047"/>
      <c r="AG60" s="1047"/>
      <c r="AH60" s="425">
        <f>IF(AND(F15&lt;&gt;4,F15&lt;&gt;5),0,IF(AW8="○",1,3))</f>
        <v>3</v>
      </c>
      <c r="AI60" s="153"/>
      <c r="AJ60" s="149"/>
      <c r="AK60" s="1047" t="s">
        <v>2361</v>
      </c>
      <c r="AL60" s="1047"/>
      <c r="AM60" s="1047"/>
      <c r="AN60" s="1047"/>
      <c r="AO60" s="1047"/>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2362</v>
      </c>
      <c r="V61" s="1047"/>
      <c r="W61" s="1047"/>
      <c r="X61" s="1047"/>
      <c r="Y61" s="1047"/>
      <c r="Z61" s="152" t="str">
        <f>IF(AND(B9&lt;&gt;"処遇加算なし",F15=4),IF(V36="✓",1,IF(V37="✓",2,"")),"")</f>
        <v/>
      </c>
      <c r="AA61" s="145"/>
      <c r="AB61" s="149"/>
      <c r="AC61" s="1047" t="s">
        <v>2362</v>
      </c>
      <c r="AD61" s="1047"/>
      <c r="AE61" s="1047"/>
      <c r="AF61" s="1047"/>
      <c r="AG61" s="1047"/>
      <c r="AH61" s="425">
        <f>IF(AND(F15&lt;&gt;4,F15&lt;&gt;5),0,IF(AX8="○",1,2))</f>
        <v>2</v>
      </c>
      <c r="AI61" s="153"/>
      <c r="AJ61" s="149"/>
      <c r="AK61" s="1047" t="s">
        <v>2362</v>
      </c>
      <c r="AL61" s="1047"/>
      <c r="AM61" s="1047"/>
      <c r="AN61" s="1047"/>
      <c r="AO61" s="1047"/>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2363</v>
      </c>
      <c r="V62" s="1047"/>
      <c r="W62" s="1047"/>
      <c r="X62" s="1047"/>
      <c r="Y62" s="1047"/>
      <c r="Z62" s="152" t="str">
        <f>IF(AND(B9&lt;&gt;"処遇加算なし",F15=4),IF(V40="✓",1,IF(V41="✓",2,"")),"")</f>
        <v/>
      </c>
      <c r="AA62" s="145"/>
      <c r="AB62" s="149"/>
      <c r="AC62" s="1047" t="s">
        <v>2363</v>
      </c>
      <c r="AD62" s="1047"/>
      <c r="AE62" s="1047"/>
      <c r="AF62" s="1047"/>
      <c r="AG62" s="1047"/>
      <c r="AH62" s="425">
        <f>IF(AND(F15&lt;&gt;4,F15&lt;&gt;5),0,IF(AY8="○",1,2))</f>
        <v>2</v>
      </c>
      <c r="AI62" s="153"/>
      <c r="AJ62" s="149"/>
      <c r="AK62" s="1047" t="s">
        <v>2363</v>
      </c>
      <c r="AL62" s="1047"/>
      <c r="AM62" s="1047"/>
      <c r="AN62" s="1047"/>
      <c r="AO62" s="1047"/>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40" t="s">
        <v>2364</v>
      </c>
      <c r="V63" s="1040"/>
      <c r="W63" s="1040"/>
      <c r="X63" s="1040"/>
      <c r="Y63" s="1040"/>
      <c r="Z63" s="152" t="str">
        <f>IF(AND(B9&lt;&gt;"処遇加算なし",F15=4),IF(V44="✓",1,IF(V45="✓",2,"")),"")</f>
        <v/>
      </c>
      <c r="AA63" s="145"/>
      <c r="AB63" s="149"/>
      <c r="AC63" s="1040" t="s">
        <v>2364</v>
      </c>
      <c r="AD63" s="1040"/>
      <c r="AE63" s="1040"/>
      <c r="AF63" s="1040"/>
      <c r="AG63" s="1040"/>
      <c r="AH63" s="425">
        <f>IF(AND(F15&lt;&gt;4,F15&lt;&gt;5),0,IF(AZ8="○",1,2))</f>
        <v>2</v>
      </c>
      <c r="AI63" s="153"/>
      <c r="AJ63" s="149"/>
      <c r="AK63" s="1040" t="s">
        <v>2364</v>
      </c>
      <c r="AL63" s="1040"/>
      <c r="AM63" s="1040"/>
      <c r="AN63" s="1040"/>
      <c r="AO63" s="1040"/>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U56:Z56"/>
    <mergeCell ref="U57:Y57"/>
    <mergeCell ref="U58:Y58"/>
    <mergeCell ref="U59:Y59"/>
    <mergeCell ref="W37:Z37"/>
    <mergeCell ref="AA28:AB30"/>
    <mergeCell ref="AD28:AH28"/>
    <mergeCell ref="W33:Z33"/>
    <mergeCell ref="AD33:AH33"/>
    <mergeCell ref="AD34:AH34"/>
    <mergeCell ref="AD29:AH29"/>
    <mergeCell ref="AD30:AH30"/>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4"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8"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9"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0"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61"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62"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3"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712"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713"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714"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71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716"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717"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718"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720"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19721"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9722"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19723"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19724"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19725"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726"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19727"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19728"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729"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730"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731"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732"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733"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734"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735"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736"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737"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738"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1973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1974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1974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42"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19743"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19744"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 type="list" allowBlank="1" showInputMessage="1" showErrorMessage="1">
          <x14:formula1>
            <xm:f>Sheet1!$A$1:$A$6</xm:f>
          </x14:formula1>
          <xm:sqref>G5:I5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G5" sqref="G5:I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2324</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009"/>
      <c r="Q5" s="1010"/>
      <c r="R5" s="1010"/>
      <c r="S5" s="1010"/>
      <c r="T5" s="1010"/>
      <c r="U5" s="1010"/>
      <c r="V5" s="1010"/>
      <c r="W5" s="1010"/>
      <c r="X5" s="1011"/>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095" t="str">
        <f>IFERROR(VLOOKUP(Y5,【参考】数式用!$A$5:$AB$37,MATCH(V11,【参考】数式用!$B$4:$AB$4,0)+1,FALSE),"")</f>
        <v/>
      </c>
      <c r="W12" s="1095"/>
      <c r="X12" s="1095"/>
      <c r="Y12" s="1095"/>
      <c r="Z12" s="1095"/>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v>0</v>
      </c>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1"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2"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3"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48"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3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3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3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3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3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3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3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30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30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30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31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31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3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31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3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31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31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3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31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31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3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32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3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3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3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3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32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32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32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32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33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33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33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33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33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33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33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33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33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33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34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34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 type="list" allowBlank="1" showInputMessage="1" showErrorMessage="1">
          <x14:formula1>
            <xm:f>Sheet1!$A$1:$A$6</xm:f>
          </x14:formula1>
          <xm:sqref>G5:I5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70" zoomScaleNormal="53" zoomScaleSheetLayoutView="100" workbookViewId="0">
      <selection activeCell="G5" sqref="G5:I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2325</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532"/>
      <c r="AR2" s="532"/>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528"/>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531" t="s">
        <v>2110</v>
      </c>
      <c r="F15" s="54">
        <v>4</v>
      </c>
      <c r="G15" s="531" t="s">
        <v>2111</v>
      </c>
      <c r="H15" s="1062" t="s">
        <v>2112</v>
      </c>
      <c r="I15" s="1062"/>
      <c r="J15" s="1075"/>
      <c r="K15" s="54">
        <v>7</v>
      </c>
      <c r="L15" s="531" t="s">
        <v>2110</v>
      </c>
      <c r="M15" s="54">
        <v>3</v>
      </c>
      <c r="N15" s="531" t="s">
        <v>2111</v>
      </c>
      <c r="O15" s="531" t="s">
        <v>2113</v>
      </c>
      <c r="P15" s="104">
        <f>(K15*12+M15)-(D15*12+F15)+1</f>
        <v>12</v>
      </c>
      <c r="Q15" s="1062" t="s">
        <v>2114</v>
      </c>
      <c r="R15" s="1062"/>
      <c r="S15" s="105" t="s">
        <v>69</v>
      </c>
      <c r="U15" s="528"/>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530"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530"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530"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530"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530"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530"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530"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530"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530"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530"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530"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530"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530"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529"/>
      <c r="AB42" s="529"/>
      <c r="AC42" s="136"/>
      <c r="AD42" s="1032" t="s">
        <v>15</v>
      </c>
      <c r="AE42" s="1032"/>
      <c r="AF42" s="1032"/>
      <c r="AG42" s="1032"/>
      <c r="AH42" s="1032"/>
      <c r="AI42" s="529"/>
      <c r="AJ42" s="529"/>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530"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530"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1"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2"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3"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6553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8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6558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558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558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559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559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559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559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6559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6559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559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559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5598"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6559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6560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6560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6560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560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6560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6560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560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6560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6560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6560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6561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6561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561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6561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6561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6561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6561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6561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6561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6561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6562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6562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6562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6562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6562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6562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6562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6562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6562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6562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 type="list" allowBlank="1" showInputMessage="1" showErrorMessage="1">
          <x14:formula1>
            <xm:f>Sheet1!$A$1:$A$6</xm:f>
          </x14:formula1>
          <xm:sqref>G5:I5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G5" sqref="G5:I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2326</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0"/>
      <c r="AR2" s="430"/>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26"/>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29" t="s">
        <v>2110</v>
      </c>
      <c r="F15" s="54">
        <v>4</v>
      </c>
      <c r="G15" s="429" t="s">
        <v>2111</v>
      </c>
      <c r="H15" s="1062" t="s">
        <v>2112</v>
      </c>
      <c r="I15" s="1062"/>
      <c r="J15" s="1075"/>
      <c r="K15" s="54">
        <v>7</v>
      </c>
      <c r="L15" s="429" t="s">
        <v>2110</v>
      </c>
      <c r="M15" s="54">
        <v>3</v>
      </c>
      <c r="N15" s="429" t="s">
        <v>2111</v>
      </c>
      <c r="O15" s="429" t="s">
        <v>2113</v>
      </c>
      <c r="P15" s="104">
        <f>(K15*12+M15)-(D15*12+F15)+1</f>
        <v>12</v>
      </c>
      <c r="Q15" s="1062" t="s">
        <v>2114</v>
      </c>
      <c r="R15" s="1062"/>
      <c r="S15" s="105" t="s">
        <v>69</v>
      </c>
      <c r="U15" s="426"/>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2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2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2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2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2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2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2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2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2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2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2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2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2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27"/>
      <c r="AB42" s="427"/>
      <c r="AC42" s="136"/>
      <c r="AD42" s="1032" t="s">
        <v>15</v>
      </c>
      <c r="AE42" s="1032"/>
      <c r="AF42" s="1032"/>
      <c r="AG42" s="1032"/>
      <c r="AH42" s="1032"/>
      <c r="AI42" s="427"/>
      <c r="AJ42" s="42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2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2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1"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2"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3"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08"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6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6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6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6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6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7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7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7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7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7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7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7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8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8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8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8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8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9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9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9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9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9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9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9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9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1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10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 type="list" allowBlank="1" showInputMessage="1" showErrorMessage="1">
          <x14:formula1>
            <xm:f>Sheet1!$A$1:$A$6</xm:f>
          </x14:formula1>
          <xm:sqref>G5:I5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G5" sqref="G5:I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2327</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1"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2"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3"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2"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322"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323"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324"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325"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326" r:id="rId13" name="Option Button 10">
              <controlPr defaultSize="0" autoFill="0" autoLine="0" autoPict="0">
                <anchor moveWithCells="1">
                  <from>
                    <xdr:col>27</xdr:col>
                    <xdr:colOff>123825</xdr:colOff>
                    <xdr:row>44</xdr:row>
                    <xdr:rowOff>0</xdr:rowOff>
                  </from>
                  <to>
                    <xdr:col>29</xdr:col>
                    <xdr:colOff>95250</xdr:colOff>
                    <xdr:row>45</xdr:row>
                    <xdr:rowOff>9525</xdr:rowOff>
                  </to>
                </anchor>
              </controlPr>
            </control>
          </mc:Choice>
        </mc:AlternateContent>
        <mc:AlternateContent xmlns:mc="http://schemas.openxmlformats.org/markup-compatibility/2006">
          <mc:Choice Requires="x14">
            <control shapeId="54327"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328"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329"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330"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331"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332"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333"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334"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335"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336"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337"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338"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339"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340"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341"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342"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343"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44"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45"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46"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47"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48"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49"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50"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51"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52"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53"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54"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55"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56"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57"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58"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59"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60"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61"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62"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63"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64"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65"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 type="list" allowBlank="1" showInputMessage="1" showErrorMessage="1">
          <x14:formula1>
            <xm:f>Sheet1!$A$1:$A$6</xm:f>
          </x14:formula1>
          <xm:sqref>G5:I5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G5" sqref="G5:I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2328</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1"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2"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3"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529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53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53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53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53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53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53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53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53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535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535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535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5358"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535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53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536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53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536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536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53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536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536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53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536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53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53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53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53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537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537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537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537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537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537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538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538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538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538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538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538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538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538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538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538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 type="list" allowBlank="1" showInputMessage="1" showErrorMessage="1">
          <x14:formula1>
            <xm:f>Sheet1!$A$1:$A$6</xm:f>
          </x14:formula1>
          <xm:sqref>G5:I5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G5" sqref="G5:I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2329</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1"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2"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3"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32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63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63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63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63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63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63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63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63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637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638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638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638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638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63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638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63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638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638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63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639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639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63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639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63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63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63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63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639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639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640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640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640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640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640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640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640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640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640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640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641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641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641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641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 type="list" allowBlank="1" showInputMessage="1" showErrorMessage="1">
          <x14:formula1>
            <xm:f>Sheet1!$A$1:$A$6</xm:f>
          </x14:formula1>
          <xm:sqref>G5:I5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2330</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1"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2"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3"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344"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73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73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73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73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73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74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74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74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740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740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740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740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740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74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40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74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741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741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74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741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741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74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741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74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74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74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74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742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742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742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742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742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742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742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742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743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743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743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743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743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743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743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743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 type="list" allowBlank="1" showInputMessage="1" showErrorMessage="1">
          <x14:formula1>
            <xm:f>Sheet1!$A$1:$A$6</xm:f>
          </x14:formula1>
          <xm:sqref>G5:I5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G5" sqref="G5:I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2331</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1"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2"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3"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8368"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4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4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84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84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84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84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84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84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84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842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842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842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843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843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84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43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84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843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843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84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843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843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84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844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84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84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84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84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844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844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844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844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845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845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845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845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845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845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845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845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845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845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846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846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 type="list" allowBlank="1" showInputMessage="1" showErrorMessage="1">
          <x14:formula1>
            <xm:f>Sheet1!$A$1:$A$6</xm:f>
          </x14:formula1>
          <xm:sqref>G5:I5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G5" sqref="G5:I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2332</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0"/>
      <c r="AR2" s="430"/>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26"/>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29" t="s">
        <v>2110</v>
      </c>
      <c r="F15" s="54">
        <v>4</v>
      </c>
      <c r="G15" s="429" t="s">
        <v>2111</v>
      </c>
      <c r="H15" s="1062" t="s">
        <v>2112</v>
      </c>
      <c r="I15" s="1062"/>
      <c r="J15" s="1075"/>
      <c r="K15" s="54">
        <v>7</v>
      </c>
      <c r="L15" s="429" t="s">
        <v>2110</v>
      </c>
      <c r="M15" s="54">
        <v>3</v>
      </c>
      <c r="N15" s="429" t="s">
        <v>2111</v>
      </c>
      <c r="O15" s="429" t="s">
        <v>2113</v>
      </c>
      <c r="P15" s="104">
        <f>(K15*12+M15)-(D15*12+F15)+1</f>
        <v>12</v>
      </c>
      <c r="Q15" s="1062" t="s">
        <v>2114</v>
      </c>
      <c r="R15" s="1062"/>
      <c r="S15" s="105" t="s">
        <v>69</v>
      </c>
      <c r="U15" s="426"/>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2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2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2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2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2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2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2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2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2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2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2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2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2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27"/>
      <c r="AB42" s="427"/>
      <c r="AC42" s="136"/>
      <c r="AD42" s="1032" t="s">
        <v>15</v>
      </c>
      <c r="AE42" s="1032"/>
      <c r="AF42" s="1032"/>
      <c r="AG42" s="1032"/>
      <c r="AH42" s="1032"/>
      <c r="AI42" s="427"/>
      <c r="AJ42" s="42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2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2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1"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2"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3"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152"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20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920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20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920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920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920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920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920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921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921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921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921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921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921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921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921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921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921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922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922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922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922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922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922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922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922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922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922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923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923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923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923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92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923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923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923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923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923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92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924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924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924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92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924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 type="list" allowBlank="1" showInputMessage="1" showErrorMessage="1">
          <x14:formula1>
            <xm:f>Sheet1!$A$1:$A$6</xm:f>
          </x14:formula1>
          <xm:sqref>G5:I5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tabSelected="1" topLeftCell="A13" workbookViewId="0">
      <selection activeCell="A7" sqref="A7"/>
    </sheetView>
  </sheetViews>
  <sheetFormatPr defaultRowHeight="18.75"/>
  <sheetData>
    <row r="1" spans="1:1">
      <c r="A1" t="s">
        <v>2378</v>
      </c>
    </row>
    <row r="2" spans="1:1">
      <c r="A2" t="s">
        <v>2379</v>
      </c>
    </row>
    <row r="3" spans="1:1">
      <c r="A3" t="s">
        <v>2380</v>
      </c>
    </row>
    <row r="4" spans="1:1">
      <c r="A4" t="s">
        <v>2381</v>
      </c>
    </row>
    <row r="5" spans="1:1">
      <c r="A5" t="s">
        <v>2382</v>
      </c>
    </row>
    <row r="6" spans="1:1">
      <c r="A6" t="s">
        <v>2383</v>
      </c>
    </row>
  </sheetData>
  <phoneticPr fontId="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446" customWidth="1"/>
    <col min="2" max="28" width="6.75" style="446" customWidth="1"/>
    <col min="29" max="29" width="12" style="446" customWidth="1"/>
    <col min="30" max="30" width="8" style="446" customWidth="1"/>
    <col min="31" max="31" width="46.375" style="446" customWidth="1"/>
    <col min="32" max="32" width="26.875" style="446" customWidth="1"/>
    <col min="33" max="33" width="9.125" style="446" customWidth="1"/>
    <col min="34" max="34" width="38.375" style="446" customWidth="1"/>
    <col min="35" max="35" width="38.625" style="446" customWidth="1"/>
    <col min="36" max="36" width="9" style="446"/>
    <col min="37" max="37" width="16.75" style="446" customWidth="1"/>
    <col min="38" max="42" width="9" style="446"/>
    <col min="43" max="43" width="48.5" style="446" customWidth="1"/>
    <col min="44" max="44" width="104.375" style="446" customWidth="1"/>
    <col min="45" max="16384" width="9" style="446"/>
  </cols>
  <sheetData>
    <row r="1" spans="1:44" ht="14.25" thickBot="1">
      <c r="A1" s="445" t="s">
        <v>217</v>
      </c>
      <c r="B1" s="445"/>
      <c r="C1" s="445"/>
      <c r="D1" s="445"/>
      <c r="E1" s="445"/>
      <c r="AD1" s="447"/>
      <c r="AE1" s="445" t="s">
        <v>2108</v>
      </c>
      <c r="AH1" s="446" t="s">
        <v>218</v>
      </c>
      <c r="AK1" s="446" t="s">
        <v>219</v>
      </c>
      <c r="AM1" s="448" t="s">
        <v>220</v>
      </c>
      <c r="AO1" s="445" t="s">
        <v>221</v>
      </c>
    </row>
    <row r="2" spans="1:44" ht="36.75" customHeight="1" thickBot="1">
      <c r="A2" s="1220" t="s">
        <v>223</v>
      </c>
      <c r="B2" s="1222" t="s">
        <v>2238</v>
      </c>
      <c r="C2" s="1223"/>
      <c r="D2" s="1223"/>
      <c r="E2" s="1224"/>
      <c r="F2" s="1225" t="s">
        <v>2239</v>
      </c>
      <c r="G2" s="1226"/>
      <c r="H2" s="1226"/>
      <c r="I2" s="1220" t="s">
        <v>2240</v>
      </c>
      <c r="J2" s="1227"/>
      <c r="K2" s="1230" t="s">
        <v>2241</v>
      </c>
      <c r="L2" s="1231"/>
      <c r="M2" s="1231"/>
      <c r="N2" s="1231"/>
      <c r="O2" s="1231"/>
      <c r="P2" s="1231"/>
      <c r="Q2" s="1231"/>
      <c r="R2" s="1231"/>
      <c r="S2" s="1231"/>
      <c r="T2" s="1231"/>
      <c r="U2" s="1231"/>
      <c r="V2" s="1231"/>
      <c r="W2" s="1231"/>
      <c r="X2" s="1231"/>
      <c r="Y2" s="1231"/>
      <c r="Z2" s="1231"/>
      <c r="AA2" s="1231"/>
      <c r="AB2" s="1232"/>
      <c r="AC2" s="1250" t="s">
        <v>2242</v>
      </c>
      <c r="AD2" s="447"/>
      <c r="AE2" s="1246" t="s">
        <v>223</v>
      </c>
      <c r="AF2" s="1248" t="s">
        <v>2276</v>
      </c>
      <c r="AH2" s="442" t="s">
        <v>2243</v>
      </c>
      <c r="AI2" s="443" t="s">
        <v>2243</v>
      </c>
      <c r="AK2" s="449" t="s">
        <v>180</v>
      </c>
      <c r="AM2" s="449" t="s">
        <v>16</v>
      </c>
      <c r="AO2" s="450" t="s">
        <v>225</v>
      </c>
      <c r="AQ2" s="1240" t="s">
        <v>2007</v>
      </c>
      <c r="AR2" s="1243" t="s">
        <v>224</v>
      </c>
    </row>
    <row r="3" spans="1:44" ht="51.75" customHeight="1" thickBot="1">
      <c r="A3" s="1221"/>
      <c r="B3" s="1233" t="s">
        <v>227</v>
      </c>
      <c r="C3" s="1234"/>
      <c r="D3" s="1234"/>
      <c r="E3" s="1235"/>
      <c r="F3" s="1236" t="s">
        <v>228</v>
      </c>
      <c r="G3" s="1236"/>
      <c r="H3" s="1236"/>
      <c r="I3" s="1228"/>
      <c r="J3" s="1229"/>
      <c r="K3" s="1237" t="s">
        <v>229</v>
      </c>
      <c r="L3" s="1238"/>
      <c r="M3" s="1238"/>
      <c r="N3" s="1238"/>
      <c r="O3" s="1238"/>
      <c r="P3" s="1238"/>
      <c r="Q3" s="1238"/>
      <c r="R3" s="1238"/>
      <c r="S3" s="1238"/>
      <c r="T3" s="1238"/>
      <c r="U3" s="1238"/>
      <c r="V3" s="1238"/>
      <c r="W3" s="1238"/>
      <c r="X3" s="1238"/>
      <c r="Y3" s="1238"/>
      <c r="Z3" s="1238"/>
      <c r="AA3" s="1238"/>
      <c r="AB3" s="1239"/>
      <c r="AC3" s="1251"/>
      <c r="AD3" s="447"/>
      <c r="AE3" s="1247"/>
      <c r="AF3" s="1249"/>
      <c r="AH3" s="441" t="s">
        <v>2244</v>
      </c>
      <c r="AI3" s="444" t="s">
        <v>2244</v>
      </c>
      <c r="AK3" s="451"/>
      <c r="AM3" s="451"/>
      <c r="AO3" s="452" t="s">
        <v>18</v>
      </c>
      <c r="AQ3" s="1241"/>
      <c r="AR3" s="1244"/>
    </row>
    <row r="4" spans="1:44" ht="41.25" customHeight="1" thickBot="1">
      <c r="A4" s="1221"/>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52"/>
      <c r="AD4" s="447"/>
      <c r="AE4" s="1247"/>
      <c r="AF4" s="1249"/>
      <c r="AH4" s="441" t="s">
        <v>2279</v>
      </c>
      <c r="AI4" s="444" t="s">
        <v>2279</v>
      </c>
      <c r="AO4" s="452" t="s">
        <v>236</v>
      </c>
      <c r="AQ4" s="1242"/>
      <c r="AR4" s="1245"/>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4.25"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4.25"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4.25"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4.25"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4.25"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4.25"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4.25"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4" t="s">
        <v>2238</v>
      </c>
      <c r="C3" s="1253" t="s">
        <v>2239</v>
      </c>
      <c r="D3" s="1253" t="s">
        <v>2240</v>
      </c>
      <c r="E3" s="1253" t="s">
        <v>226</v>
      </c>
      <c r="F3" s="1255" t="s">
        <v>2066</v>
      </c>
      <c r="G3" s="1253" t="s">
        <v>2102</v>
      </c>
      <c r="H3" s="1253"/>
      <c r="I3" s="1253" t="s">
        <v>2103</v>
      </c>
      <c r="J3" s="1253"/>
      <c r="K3" s="1253" t="s">
        <v>2104</v>
      </c>
      <c r="L3" s="1253"/>
      <c r="M3" s="1258" t="s">
        <v>2036</v>
      </c>
      <c r="N3" s="1258" t="s">
        <v>2037</v>
      </c>
      <c r="O3" s="1258" t="s">
        <v>2038</v>
      </c>
      <c r="P3" s="1258" t="s">
        <v>2039</v>
      </c>
      <c r="Q3" s="1258" t="s">
        <v>2040</v>
      </c>
      <c r="R3" s="1258" t="s">
        <v>2041</v>
      </c>
      <c r="S3" s="1258" t="s">
        <v>2042</v>
      </c>
    </row>
    <row r="4" spans="2:19">
      <c r="B4" s="1254"/>
      <c r="C4" s="1253"/>
      <c r="D4" s="1253"/>
      <c r="E4" s="1253"/>
      <c r="F4" s="1256"/>
      <c r="G4" s="1253"/>
      <c r="H4" s="1253"/>
      <c r="I4" s="1253"/>
      <c r="J4" s="1253"/>
      <c r="K4" s="1253"/>
      <c r="L4" s="1253"/>
      <c r="M4" s="1258"/>
      <c r="N4" s="1258"/>
      <c r="O4" s="1258"/>
      <c r="P4" s="1258"/>
      <c r="Q4" s="1258"/>
      <c r="R4" s="1258"/>
      <c r="S4" s="1258"/>
    </row>
    <row r="5" spans="2:19">
      <c r="B5" s="1254"/>
      <c r="C5" s="1253"/>
      <c r="D5" s="1253"/>
      <c r="E5" s="1253"/>
      <c r="F5" s="1257"/>
      <c r="G5" s="1253"/>
      <c r="H5" s="1253"/>
      <c r="I5" s="1253"/>
      <c r="J5" s="1253"/>
      <c r="K5" s="1253"/>
      <c r="L5" s="1253"/>
      <c r="M5" s="1258"/>
      <c r="N5" s="1258"/>
      <c r="O5" s="1258"/>
      <c r="P5" s="1258"/>
      <c r="Q5" s="1258"/>
      <c r="R5" s="1258"/>
      <c r="S5" s="1258"/>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2043</v>
      </c>
      <c r="R25" s="30" t="s">
        <v>2044</v>
      </c>
      <c r="S25" s="30" t="s">
        <v>2043</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9"/>
  <sheetViews>
    <sheetView workbookViewId="0">
      <selection activeCell="AS24" sqref="AS24:BH26"/>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241</v>
      </c>
      <c r="C1" s="1" t="s">
        <v>242</v>
      </c>
    </row>
    <row r="2" spans="1:8" ht="17.25" thickBot="1">
      <c r="A2" s="6" t="s">
        <v>243</v>
      </c>
      <c r="C2" s="7" t="s">
        <v>244</v>
      </c>
      <c r="D2" s="8" t="s">
        <v>245</v>
      </c>
    </row>
    <row r="3" spans="1:8" ht="16.5">
      <c r="A3" s="9" t="s">
        <v>246</v>
      </c>
      <c r="C3" s="10" t="s">
        <v>246</v>
      </c>
      <c r="D3" s="11" t="s">
        <v>247</v>
      </c>
      <c r="G3" s="53"/>
      <c r="H3" s="53"/>
    </row>
    <row r="4" spans="1:8" ht="16.5">
      <c r="A4" s="5" t="s">
        <v>248</v>
      </c>
      <c r="C4" s="12" t="s">
        <v>246</v>
      </c>
      <c r="D4" s="13" t="s">
        <v>249</v>
      </c>
      <c r="G4" s="53"/>
      <c r="H4" s="53"/>
    </row>
    <row r="5" spans="1:8" ht="16.5">
      <c r="A5" s="5" t="s">
        <v>250</v>
      </c>
      <c r="C5" s="12" t="s">
        <v>246</v>
      </c>
      <c r="D5" s="13" t="s">
        <v>251</v>
      </c>
      <c r="G5" s="53"/>
      <c r="H5" s="53"/>
    </row>
    <row r="6" spans="1:8" ht="16.5">
      <c r="A6" s="5" t="s">
        <v>252</v>
      </c>
      <c r="C6" s="12" t="s">
        <v>246</v>
      </c>
      <c r="D6" s="13" t="s">
        <v>253</v>
      </c>
      <c r="G6" s="53"/>
      <c r="H6" s="53"/>
    </row>
    <row r="7" spans="1:8" ht="16.5">
      <c r="A7" s="5" t="s">
        <v>254</v>
      </c>
      <c r="C7" s="12" t="s">
        <v>246</v>
      </c>
      <c r="D7" s="13" t="s">
        <v>255</v>
      </c>
      <c r="G7" s="53"/>
      <c r="H7" s="53"/>
    </row>
    <row r="8" spans="1:8" ht="16.5">
      <c r="A8" s="5" t="s">
        <v>256</v>
      </c>
      <c r="C8" s="12" t="s">
        <v>246</v>
      </c>
      <c r="D8" s="13" t="s">
        <v>257</v>
      </c>
    </row>
    <row r="9" spans="1:8" ht="16.5">
      <c r="A9" s="5" t="s">
        <v>258</v>
      </c>
      <c r="C9" s="12" t="s">
        <v>246</v>
      </c>
      <c r="D9" s="13" t="s">
        <v>259</v>
      </c>
    </row>
    <row r="10" spans="1:8" ht="16.5">
      <c r="A10" s="5" t="s">
        <v>260</v>
      </c>
      <c r="C10" s="12" t="s">
        <v>246</v>
      </c>
      <c r="D10" s="13" t="s">
        <v>261</v>
      </c>
    </row>
    <row r="11" spans="1:8" ht="16.5">
      <c r="A11" s="5" t="s">
        <v>262</v>
      </c>
      <c r="C11" s="12" t="s">
        <v>246</v>
      </c>
      <c r="D11" s="13" t="s">
        <v>263</v>
      </c>
    </row>
    <row r="12" spans="1:8" ht="16.5">
      <c r="A12" s="5" t="s">
        <v>264</v>
      </c>
      <c r="C12" s="12" t="s">
        <v>246</v>
      </c>
      <c r="D12" s="13" t="s">
        <v>265</v>
      </c>
    </row>
    <row r="13" spans="1:8" ht="16.5">
      <c r="A13" s="5" t="s">
        <v>266</v>
      </c>
      <c r="C13" s="12" t="s">
        <v>246</v>
      </c>
      <c r="D13" s="13" t="s">
        <v>267</v>
      </c>
    </row>
    <row r="14" spans="1:8" ht="16.5">
      <c r="A14" s="5" t="s">
        <v>268</v>
      </c>
      <c r="C14" s="12" t="s">
        <v>246</v>
      </c>
      <c r="D14" s="13" t="s">
        <v>269</v>
      </c>
    </row>
    <row r="15" spans="1:8" ht="16.5">
      <c r="A15" s="5" t="s">
        <v>4</v>
      </c>
      <c r="C15" s="12" t="s">
        <v>246</v>
      </c>
      <c r="D15" s="13" t="s">
        <v>270</v>
      </c>
    </row>
    <row r="16" spans="1:8"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93</vt:i4>
      </vt:variant>
    </vt:vector>
  </HeadingPairs>
  <TitlesOfParts>
    <vt:vector size="108"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Sheet1</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上田　陽子</cp:lastModifiedBy>
  <cp:lastPrinted>2024-03-18T06:59:04Z</cp:lastPrinted>
  <dcterms:created xsi:type="dcterms:W3CDTF">2015-06-05T18:19:34Z</dcterms:created>
  <dcterms:modified xsi:type="dcterms:W3CDTF">2024-04-03T06:58:55Z</dcterms:modified>
</cp:coreProperties>
</file>