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192.168.1.27\本社共有\企画・開発課\情報閲覧用\契約書類３点\【整備中】令2.9.1～契約書3点\★【契約書編集用フォルダ】★\カスハラ！（R5.3.1～）\西日本\と・富田林\重要事項説明書\"/>
    </mc:Choice>
  </mc:AlternateContent>
  <xr:revisionPtr revIDLastSave="0" documentId="13_ncr:1_{57B9677F-8D9D-49CF-AAE8-68814F7B40A8}" xr6:coauthVersionLast="47" xr6:coauthVersionMax="47" xr10:uidLastSave="{00000000-0000-0000-0000-000000000000}"/>
  <bookViews>
    <workbookView xWindow="-120" yWindow="-120" windowWidth="20730" windowHeight="11160" xr2:uid="{00000000-000D-0000-FFFF-FFFF00000000}"/>
  </bookViews>
  <sheets>
    <sheet name="料金表 (3割負担)" sheetId="3" r:id="rId1"/>
    <sheet name="級地別介護報酬" sheetId="1" r:id="rId2"/>
  </sheets>
  <definedNames>
    <definedName name="_xlnm.Print_Area" localSheetId="1">級地別介護報酬!$A$1:$AA$36</definedName>
    <definedName name="_xlnm.Print_Area" localSheetId="0">'料金表 (3割負担)'!$A$1:$M$60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6" i="1" l="1"/>
  <c r="Q36" i="1"/>
  <c r="P36" i="1"/>
  <c r="O36" i="1"/>
  <c r="I36" i="1"/>
  <c r="F36" i="1"/>
  <c r="H36" i="1" s="1"/>
  <c r="R35" i="1"/>
  <c r="Q35" i="1"/>
  <c r="P35" i="1"/>
  <c r="O35" i="1"/>
  <c r="I35" i="1"/>
  <c r="F35" i="1"/>
  <c r="H35" i="1" s="1"/>
  <c r="R34" i="1"/>
  <c r="Q34" i="1"/>
  <c r="P34" i="1"/>
  <c r="O34" i="1"/>
  <c r="I34" i="1"/>
  <c r="F34" i="1"/>
  <c r="H34" i="1" s="1"/>
  <c r="R33" i="1"/>
  <c r="Q33" i="1"/>
  <c r="P33" i="1"/>
  <c r="O33" i="1"/>
  <c r="I33" i="1"/>
  <c r="F33" i="1"/>
  <c r="H33" i="1" s="1"/>
  <c r="R32" i="1"/>
  <c r="Q32" i="1"/>
  <c r="P32" i="1"/>
  <c r="O32" i="1"/>
  <c r="I32" i="1"/>
  <c r="F32" i="1"/>
  <c r="H32" i="1" s="1"/>
  <c r="R31" i="1"/>
  <c r="Q31" i="1"/>
  <c r="P31" i="1"/>
  <c r="O31" i="1"/>
  <c r="I31" i="1"/>
  <c r="F31" i="1"/>
  <c r="H31" i="1" s="1"/>
  <c r="R30" i="1"/>
  <c r="Q30" i="1"/>
  <c r="P30" i="1"/>
  <c r="O30" i="1"/>
  <c r="I30" i="1"/>
  <c r="F30" i="1"/>
  <c r="H30" i="1" s="1"/>
  <c r="R29" i="1"/>
  <c r="Q29" i="1"/>
  <c r="P29" i="1"/>
  <c r="O29" i="1"/>
  <c r="I29" i="1"/>
  <c r="F29" i="1"/>
  <c r="H29" i="1" s="1"/>
  <c r="R28" i="1"/>
  <c r="Q28" i="1"/>
  <c r="P28" i="1"/>
  <c r="O28" i="1"/>
  <c r="I28" i="1"/>
  <c r="F28" i="1"/>
  <c r="H28" i="1" s="1"/>
  <c r="R27" i="1"/>
  <c r="Q27" i="1"/>
  <c r="P27" i="1"/>
  <c r="O27" i="1"/>
  <c r="I27" i="1"/>
  <c r="F27" i="1"/>
  <c r="H27" i="1" s="1"/>
  <c r="AA25" i="1"/>
  <c r="Z25" i="1"/>
  <c r="Y25" i="1"/>
  <c r="X25" i="1"/>
  <c r="R25" i="1"/>
  <c r="O25" i="1"/>
  <c r="Q25" i="1" s="1"/>
  <c r="I25" i="1"/>
  <c r="H25" i="1"/>
  <c r="G25" i="1"/>
  <c r="F25" i="1"/>
  <c r="AA24" i="1"/>
  <c r="X24" i="1"/>
  <c r="Z24" i="1" s="1"/>
  <c r="R24" i="1"/>
  <c r="Q24" i="1"/>
  <c r="P24" i="1"/>
  <c r="O24" i="1"/>
  <c r="I24" i="1"/>
  <c r="F24" i="1"/>
  <c r="H24" i="1" s="1"/>
  <c r="AA23" i="1"/>
  <c r="Z23" i="1"/>
  <c r="Y23" i="1"/>
  <c r="X23" i="1"/>
  <c r="R23" i="1"/>
  <c r="O23" i="1"/>
  <c r="Q23" i="1" s="1"/>
  <c r="I23" i="1"/>
  <c r="H23" i="1"/>
  <c r="G23" i="1"/>
  <c r="F23" i="1"/>
  <c r="AA22" i="1"/>
  <c r="X22" i="1"/>
  <c r="Z22" i="1" s="1"/>
  <c r="R22" i="1"/>
  <c r="Q22" i="1"/>
  <c r="P22" i="1"/>
  <c r="O22" i="1"/>
  <c r="I22" i="1"/>
  <c r="F22" i="1"/>
  <c r="H22" i="1" s="1"/>
  <c r="AA21" i="1"/>
  <c r="Z21" i="1"/>
  <c r="Y21" i="1"/>
  <c r="X21" i="1"/>
  <c r="R21" i="1"/>
  <c r="O21" i="1"/>
  <c r="Q21" i="1" s="1"/>
  <c r="I21" i="1"/>
  <c r="H21" i="1"/>
  <c r="G21" i="1"/>
  <c r="F21" i="1"/>
  <c r="AA20" i="1"/>
  <c r="X20" i="1"/>
  <c r="Z20" i="1" s="1"/>
  <c r="R20" i="1"/>
  <c r="Q20" i="1"/>
  <c r="P20" i="1"/>
  <c r="O20" i="1"/>
  <c r="I20" i="1"/>
  <c r="F20" i="1"/>
  <c r="H20" i="1" s="1"/>
  <c r="AA19" i="1"/>
  <c r="Z19" i="1"/>
  <c r="Y19" i="1"/>
  <c r="X19" i="1"/>
  <c r="R19" i="1"/>
  <c r="O19" i="1"/>
  <c r="Q19" i="1" s="1"/>
  <c r="I19" i="1"/>
  <c r="H19" i="1"/>
  <c r="G19" i="1"/>
  <c r="F19" i="1"/>
  <c r="AA18" i="1"/>
  <c r="X18" i="1"/>
  <c r="Z18" i="1" s="1"/>
  <c r="R18" i="1"/>
  <c r="Q18" i="1"/>
  <c r="P18" i="1"/>
  <c r="O18" i="1"/>
  <c r="I18" i="1"/>
  <c r="F18" i="1"/>
  <c r="H18" i="1" s="1"/>
  <c r="AA17" i="1"/>
  <c r="Z17" i="1"/>
  <c r="Y17" i="1"/>
  <c r="X17" i="1"/>
  <c r="R17" i="1"/>
  <c r="O17" i="1"/>
  <c r="Q17" i="1" s="1"/>
  <c r="I17" i="1"/>
  <c r="H17" i="1"/>
  <c r="G17" i="1"/>
  <c r="F17" i="1"/>
  <c r="AA16" i="1"/>
  <c r="X16" i="1"/>
  <c r="Z16" i="1" s="1"/>
  <c r="R16" i="1"/>
  <c r="Q16" i="1"/>
  <c r="P16" i="1"/>
  <c r="O16" i="1"/>
  <c r="I16" i="1"/>
  <c r="F16" i="1"/>
  <c r="H16" i="1" s="1"/>
  <c r="AA14" i="1"/>
  <c r="Z14" i="1"/>
  <c r="Y14" i="1"/>
  <c r="X14" i="1"/>
  <c r="R14" i="1"/>
  <c r="O14" i="1"/>
  <c r="Q14" i="1" s="1"/>
  <c r="I14" i="1"/>
  <c r="H14" i="1"/>
  <c r="G14" i="1"/>
  <c r="F14" i="1"/>
  <c r="AA13" i="1"/>
  <c r="X13" i="1"/>
  <c r="Z13" i="1" s="1"/>
  <c r="R13" i="1"/>
  <c r="Q13" i="1"/>
  <c r="P13" i="1"/>
  <c r="O13" i="1"/>
  <c r="I13" i="1"/>
  <c r="F13" i="1"/>
  <c r="H13" i="1" s="1"/>
  <c r="AA12" i="1"/>
  <c r="Z12" i="1"/>
  <c r="Y12" i="1"/>
  <c r="X12" i="1"/>
  <c r="R12" i="1"/>
  <c r="O12" i="1"/>
  <c r="Q12" i="1" s="1"/>
  <c r="I12" i="1"/>
  <c r="H12" i="1"/>
  <c r="G12" i="1"/>
  <c r="F12" i="1"/>
  <c r="AA11" i="1"/>
  <c r="X11" i="1"/>
  <c r="Z11" i="1" s="1"/>
  <c r="R11" i="1"/>
  <c r="Q11" i="1"/>
  <c r="P11" i="1"/>
  <c r="O11" i="1"/>
  <c r="I11" i="1"/>
  <c r="F11" i="1"/>
  <c r="H11" i="1" s="1"/>
  <c r="AA10" i="1"/>
  <c r="Z10" i="1"/>
  <c r="Y10" i="1"/>
  <c r="X10" i="1"/>
  <c r="R10" i="1"/>
  <c r="O10" i="1"/>
  <c r="Q10" i="1" s="1"/>
  <c r="I10" i="1"/>
  <c r="H10" i="1"/>
  <c r="G10" i="1"/>
  <c r="F10" i="1"/>
  <c r="AA9" i="1"/>
  <c r="X9" i="1"/>
  <c r="Z9" i="1" s="1"/>
  <c r="R9" i="1"/>
  <c r="Q9" i="1"/>
  <c r="P9" i="1"/>
  <c r="O9" i="1"/>
  <c r="I9" i="1"/>
  <c r="F9" i="1"/>
  <c r="H9" i="1" s="1"/>
  <c r="AA8" i="1"/>
  <c r="Z8" i="1"/>
  <c r="Y8" i="1"/>
  <c r="X8" i="1"/>
  <c r="R8" i="1"/>
  <c r="O8" i="1"/>
  <c r="Q8" i="1" s="1"/>
  <c r="H8" i="1"/>
  <c r="G8" i="1"/>
  <c r="F8" i="1"/>
  <c r="I8" i="1" s="1"/>
  <c r="AA7" i="1"/>
  <c r="X7" i="1"/>
  <c r="Z7" i="1" s="1"/>
  <c r="Q7" i="1"/>
  <c r="P7" i="1"/>
  <c r="O7" i="1"/>
  <c r="R7" i="1" s="1"/>
  <c r="I7" i="1"/>
  <c r="F7" i="1"/>
  <c r="H7" i="1" s="1"/>
  <c r="Z6" i="1"/>
  <c r="Y6" i="1"/>
  <c r="X6" i="1"/>
  <c r="AA6" i="1" s="1"/>
  <c r="R6" i="1"/>
  <c r="O6" i="1"/>
  <c r="Q6" i="1" s="1"/>
  <c r="H6" i="1"/>
  <c r="G6" i="1"/>
  <c r="F6" i="1"/>
  <c r="I6" i="1" s="1"/>
  <c r="AA5" i="1"/>
  <c r="X5" i="1"/>
  <c r="Z5" i="1" s="1"/>
  <c r="Q5" i="1"/>
  <c r="P5" i="1"/>
  <c r="O5" i="1"/>
  <c r="R5" i="1" s="1"/>
  <c r="I5" i="1"/>
  <c r="F5" i="1"/>
  <c r="H5" i="1" s="1"/>
  <c r="G5" i="1" l="1"/>
  <c r="Y5" i="1"/>
  <c r="P6" i="1"/>
  <c r="G7" i="1"/>
  <c r="Y7" i="1"/>
  <c r="P8" i="1"/>
  <c r="G9" i="1"/>
  <c r="Y9" i="1"/>
  <c r="P10" i="1"/>
  <c r="G11" i="1"/>
  <c r="Y11" i="1"/>
  <c r="P12" i="1"/>
  <c r="G13" i="1"/>
  <c r="Y13" i="1"/>
  <c r="P14" i="1"/>
  <c r="G16" i="1"/>
  <c r="Y16" i="1"/>
  <c r="P17" i="1"/>
  <c r="G18" i="1"/>
  <c r="Y18" i="1"/>
  <c r="P19" i="1"/>
  <c r="G20" i="1"/>
  <c r="Y20" i="1"/>
  <c r="P21" i="1"/>
  <c r="G22" i="1"/>
  <c r="Y22" i="1"/>
  <c r="P23" i="1"/>
  <c r="G24" i="1"/>
  <c r="Y24" i="1"/>
  <c r="P25" i="1"/>
  <c r="G27" i="1"/>
  <c r="G28" i="1"/>
  <c r="G29" i="1"/>
  <c r="G30" i="1"/>
  <c r="G31" i="1"/>
  <c r="G32" i="1"/>
  <c r="G33" i="1"/>
  <c r="G34" i="1"/>
  <c r="G35" i="1"/>
  <c r="G36" i="1"/>
  <c r="H16" i="3" l="1"/>
  <c r="H9" i="3"/>
  <c r="H7" i="3" l="1"/>
  <c r="H14" i="3" l="1"/>
  <c r="F21" i="3" l="1"/>
  <c r="G56" i="3" l="1"/>
  <c r="I54" i="3"/>
  <c r="I55" i="3"/>
  <c r="I56" i="3" l="1"/>
  <c r="I49" i="3"/>
  <c r="C49" i="3"/>
  <c r="K49" i="3"/>
  <c r="C57" i="3"/>
  <c r="K57" i="3"/>
  <c r="I51" i="3"/>
  <c r="C51" i="3"/>
  <c r="K51" i="3"/>
  <c r="I52" i="3"/>
  <c r="C52" i="3"/>
  <c r="K52" i="3"/>
  <c r="I50" i="3"/>
  <c r="C50" i="3"/>
  <c r="K50" i="3"/>
  <c r="I58" i="3"/>
  <c r="C58" i="3"/>
  <c r="K58" i="3"/>
  <c r="I53" i="3"/>
  <c r="C53" i="3"/>
  <c r="K53" i="3"/>
  <c r="C54" i="3"/>
  <c r="K54" i="3"/>
  <c r="G57" i="3"/>
  <c r="C55" i="3"/>
  <c r="K55" i="3"/>
  <c r="I57" i="3"/>
  <c r="C56" i="3"/>
  <c r="K56" i="3"/>
  <c r="G52" i="3"/>
  <c r="G53" i="3"/>
  <c r="G49" i="3"/>
  <c r="G51" i="3"/>
  <c r="G55" i="3"/>
  <c r="G50" i="3"/>
  <c r="G54" i="3"/>
  <c r="G58" i="3"/>
</calcChain>
</file>

<file path=xl/sharedStrings.xml><?xml version="1.0" encoding="utf-8"?>
<sst xmlns="http://schemas.openxmlformats.org/spreadsheetml/2006/main" count="244" uniqueCount="96">
  <si>
    <t>級地</t>
    <rPh sb="0" eb="1">
      <t>キュウ</t>
    </rPh>
    <rPh sb="1" eb="2">
      <t>チ</t>
    </rPh>
    <phoneticPr fontId="2"/>
  </si>
  <si>
    <t>地域単位</t>
    <rPh sb="0" eb="2">
      <t>チイキ</t>
    </rPh>
    <rPh sb="2" eb="4">
      <t>タンイ</t>
    </rPh>
    <phoneticPr fontId="2"/>
  </si>
  <si>
    <t>総額</t>
    <rPh sb="0" eb="2">
      <t>ソウガク</t>
    </rPh>
    <phoneticPr fontId="2"/>
  </si>
  <si>
    <t>① 通常、お支払い頂く月額利用料は下記の通りです。</t>
    <phoneticPr fontId="2"/>
  </si>
  <si>
    <t>消費税別</t>
  </si>
  <si>
    <t>消費税</t>
    <rPh sb="0" eb="3">
      <t>ショウヒゼイ</t>
    </rPh>
    <phoneticPr fontId="2"/>
  </si>
  <si>
    <t>円</t>
  </si>
  <si>
    <t>項目</t>
    <rPh sb="0" eb="2">
      <t>コウモク</t>
    </rPh>
    <phoneticPr fontId="2"/>
  </si>
  <si>
    <t>金額</t>
    <rPh sb="0" eb="2">
      <t>キンガク</t>
    </rPh>
    <phoneticPr fontId="2"/>
  </si>
  <si>
    <t>業務委託費</t>
    <rPh sb="0" eb="2">
      <t>ギョウム</t>
    </rPh>
    <rPh sb="2" eb="4">
      <t>イタク</t>
    </rPh>
    <rPh sb="4" eb="5">
      <t>ヒ</t>
    </rPh>
    <phoneticPr fontId="2"/>
  </si>
  <si>
    <t>② その他</t>
    <phoneticPr fontId="2"/>
  </si>
  <si>
    <t>※消費税は、管理費、食費、生活サポート費に課税されます。</t>
    <phoneticPr fontId="2"/>
  </si>
  <si>
    <t>要介護認定</t>
    <rPh sb="0" eb="1">
      <t>ヨウ</t>
    </rPh>
    <rPh sb="1" eb="3">
      <t>カイゴ</t>
    </rPh>
    <rPh sb="3" eb="5">
      <t>ニンテイ</t>
    </rPh>
    <phoneticPr fontId="2"/>
  </si>
  <si>
    <r>
      <t xml:space="preserve">要介護 </t>
    </r>
    <r>
      <rPr>
        <sz val="9"/>
        <color rgb="FF000000"/>
        <rFont val="Times New Roman"/>
        <family val="1"/>
      </rPr>
      <t>3</t>
    </r>
    <phoneticPr fontId="2"/>
  </si>
  <si>
    <r>
      <t>要介護</t>
    </r>
    <r>
      <rPr>
        <sz val="9"/>
        <color theme="1"/>
        <rFont val="Times New Roman"/>
        <family val="1"/>
      </rPr>
      <t xml:space="preserve"> 4</t>
    </r>
    <phoneticPr fontId="2"/>
  </si>
  <si>
    <r>
      <t xml:space="preserve">要介護 </t>
    </r>
    <r>
      <rPr>
        <sz val="9"/>
        <color theme="1"/>
        <rFont val="Times New Roman"/>
        <family val="1"/>
      </rPr>
      <t>5</t>
    </r>
    <phoneticPr fontId="2"/>
  </si>
  <si>
    <t>※人件費、物価の変動等に基づき、入居者及び身元引受人の意見を聴いて改定します。</t>
    <phoneticPr fontId="2"/>
  </si>
  <si>
    <t>（単位：円）</t>
    <phoneticPr fontId="2"/>
  </si>
  <si>
    <r>
      <t>※食事を召し上がらない場合は</t>
    </r>
    <r>
      <rPr>
        <sz val="9"/>
        <color theme="1"/>
        <rFont val="Times New Roman"/>
        <family val="1"/>
      </rPr>
      <t>2</t>
    </r>
    <r>
      <rPr>
        <sz val="9"/>
        <color theme="1"/>
        <rFont val="游明朝 Demibold"/>
        <family val="1"/>
        <charset val="128"/>
      </rPr>
      <t>日前までに事務員に申し出て下さい。</t>
    </r>
    <phoneticPr fontId="2"/>
  </si>
  <si>
    <r>
      <t>※レクリエーション費等として、行事費をいただきます。（月額</t>
    </r>
    <r>
      <rPr>
        <sz val="9"/>
        <color theme="1"/>
        <rFont val="Times New Roman"/>
        <family val="1"/>
      </rPr>
      <t>1,000</t>
    </r>
    <r>
      <rPr>
        <sz val="9"/>
        <color theme="1"/>
        <rFont val="游明朝 Demibold"/>
        <family val="1"/>
        <charset val="128"/>
      </rPr>
      <t>円）</t>
    </r>
    <phoneticPr fontId="2"/>
  </si>
  <si>
    <t>住宅型</t>
    <rPh sb="0" eb="2">
      <t>ジュウタク</t>
    </rPh>
    <rPh sb="2" eb="3">
      <t>ガタ</t>
    </rPh>
    <phoneticPr fontId="2"/>
  </si>
  <si>
    <t>Ⅰ</t>
  </si>
  <si>
    <t>Ⅰ</t>
    <phoneticPr fontId="2"/>
  </si>
  <si>
    <t>Ⅱ</t>
  </si>
  <si>
    <t>Ⅱ</t>
    <phoneticPr fontId="2"/>
  </si>
  <si>
    <t>Ⅲ</t>
  </si>
  <si>
    <t>Ⅲ</t>
    <phoneticPr fontId="2"/>
  </si>
  <si>
    <t>要介護</t>
  </si>
  <si>
    <t>要介護</t>
    <rPh sb="0" eb="3">
      <t>ヨウカイゴ</t>
    </rPh>
    <phoneticPr fontId="2"/>
  </si>
  <si>
    <t>基本数値</t>
  </si>
  <si>
    <t>基本数値</t>
    <rPh sb="0" eb="2">
      <t>キホン</t>
    </rPh>
    <rPh sb="2" eb="4">
      <t>スウチ</t>
    </rPh>
    <phoneticPr fontId="2"/>
  </si>
  <si>
    <r>
      <t xml:space="preserve">要支援 </t>
    </r>
    <r>
      <rPr>
        <sz val="9"/>
        <color theme="1"/>
        <rFont val="Times New Roman"/>
        <family val="1"/>
      </rPr>
      <t>1</t>
    </r>
    <r>
      <rPr>
        <sz val="9"/>
        <color theme="1"/>
        <rFont val="游明朝 Demibold"/>
        <family val="1"/>
        <charset val="128"/>
      </rPr>
      <t xml:space="preserve">
訪問型サービス</t>
    </r>
    <phoneticPr fontId="2"/>
  </si>
  <si>
    <r>
      <t xml:space="preserve">要支援 </t>
    </r>
    <r>
      <rPr>
        <sz val="9"/>
        <color rgb="FF000000"/>
        <rFont val="Times New Roman"/>
        <family val="1"/>
      </rPr>
      <t xml:space="preserve">2
</t>
    </r>
    <r>
      <rPr>
        <sz val="9"/>
        <color rgb="FF000000"/>
        <rFont val="游明朝 Demibold"/>
        <family val="1"/>
        <charset val="128"/>
      </rPr>
      <t>訪問型サービス</t>
    </r>
    <phoneticPr fontId="2"/>
  </si>
  <si>
    <r>
      <rPr>
        <sz val="9"/>
        <color theme="1"/>
        <rFont val="Times New Roman"/>
        <family val="1"/>
      </rPr>
      <t>1</t>
    </r>
    <r>
      <rPr>
        <sz val="9"/>
        <color theme="1"/>
        <rFont val="游明朝 Demibold"/>
        <family val="1"/>
        <charset val="128"/>
      </rPr>
      <t>割負担</t>
    </r>
    <rPh sb="1" eb="2">
      <t>ワリ</t>
    </rPh>
    <rPh sb="2" eb="4">
      <t>フタン</t>
    </rPh>
    <phoneticPr fontId="2"/>
  </si>
  <si>
    <r>
      <rPr>
        <sz val="9"/>
        <color theme="1"/>
        <rFont val="Times New Roman"/>
        <family val="1"/>
      </rPr>
      <t>2</t>
    </r>
    <r>
      <rPr>
        <sz val="9"/>
        <color theme="1"/>
        <rFont val="游明朝 Demibold"/>
        <family val="1"/>
        <charset val="128"/>
      </rPr>
      <t>割負担</t>
    </r>
    <rPh sb="1" eb="2">
      <t>ワリ</t>
    </rPh>
    <rPh sb="2" eb="4">
      <t>フタン</t>
    </rPh>
    <phoneticPr fontId="2"/>
  </si>
  <si>
    <t>級地</t>
  </si>
  <si>
    <t>地域単位</t>
  </si>
  <si>
    <t>総額</t>
  </si>
  <si>
    <r>
      <t>1</t>
    </r>
    <r>
      <rPr>
        <sz val="9"/>
        <color rgb="FF000000"/>
        <rFont val="游明朝 Demibold"/>
        <family val="1"/>
        <charset val="128"/>
      </rPr>
      <t>割負担</t>
    </r>
  </si>
  <si>
    <r>
      <t>2</t>
    </r>
    <r>
      <rPr>
        <sz val="9"/>
        <color rgb="FF000000"/>
        <rFont val="游明朝 Demibold"/>
        <family val="1"/>
        <charset val="128"/>
      </rPr>
      <t>割負担</t>
    </r>
  </si>
  <si>
    <r>
      <t xml:space="preserve">要支援 </t>
    </r>
    <r>
      <rPr>
        <sz val="9"/>
        <color rgb="FF000000"/>
        <rFont val="Times New Roman"/>
        <family val="1"/>
      </rPr>
      <t>1</t>
    </r>
    <r>
      <rPr>
        <sz val="9"/>
        <color rgb="FF000000"/>
        <rFont val="游明朝 Demibold"/>
        <family val="1"/>
        <charset val="128"/>
      </rPr>
      <t xml:space="preserve">
訪問型サービス</t>
    </r>
  </si>
  <si>
    <r>
      <t xml:space="preserve">要支援 </t>
    </r>
    <r>
      <rPr>
        <sz val="9"/>
        <color rgb="FF000000"/>
        <rFont val="Times New Roman"/>
        <family val="1"/>
      </rPr>
      <t xml:space="preserve">2
</t>
    </r>
    <r>
      <rPr>
        <sz val="9"/>
        <color rgb="FF000000"/>
        <rFont val="游明朝 Demibold"/>
        <family val="1"/>
        <charset val="128"/>
      </rPr>
      <t>訪問型サービス</t>
    </r>
  </si>
  <si>
    <r>
      <t xml:space="preserve">要介護 </t>
    </r>
    <r>
      <rPr>
        <sz val="9"/>
        <color rgb="FF000000"/>
        <rFont val="Times New Roman"/>
        <family val="1"/>
      </rPr>
      <t>1</t>
    </r>
    <phoneticPr fontId="2"/>
  </si>
  <si>
    <r>
      <t xml:space="preserve">要介護 </t>
    </r>
    <r>
      <rPr>
        <sz val="9"/>
        <color rgb="FF000000"/>
        <rFont val="Times New Roman"/>
        <family val="1"/>
      </rPr>
      <t>2</t>
    </r>
    <phoneticPr fontId="2"/>
  </si>
  <si>
    <r>
      <t>※</t>
    </r>
    <r>
      <rPr>
        <sz val="9"/>
        <color theme="1"/>
        <rFont val="Times New Roman"/>
        <family val="1"/>
      </rPr>
      <t>1</t>
    </r>
    <r>
      <rPr>
        <sz val="9"/>
        <color theme="1"/>
        <rFont val="游明朝 Demibold"/>
        <family val="1"/>
        <charset val="128"/>
      </rPr>
      <t>日三食ともお召し上がりにならない場合に限り</t>
    </r>
    <r>
      <rPr>
        <sz val="9"/>
        <color theme="1"/>
        <rFont val="Times New Roman"/>
        <family val="1"/>
      </rPr>
      <t>1</t>
    </r>
    <r>
      <rPr>
        <sz val="9"/>
        <color theme="1"/>
        <rFont val="游明朝 Demibold"/>
        <family val="1"/>
        <charset val="128"/>
      </rPr>
      <t>日分の食材費は発生致しません。</t>
    </r>
    <phoneticPr fontId="2"/>
  </si>
  <si>
    <r>
      <rPr>
        <sz val="9"/>
        <color theme="1"/>
        <rFont val="Times New Roman"/>
        <family val="1"/>
      </rPr>
      <t>3</t>
    </r>
    <r>
      <rPr>
        <sz val="9"/>
        <color theme="1"/>
        <rFont val="游明朝 Demibold"/>
        <family val="1"/>
        <charset val="128"/>
      </rPr>
      <t>割負担</t>
    </r>
    <rPh sb="1" eb="2">
      <t>ワリ</t>
    </rPh>
    <rPh sb="2" eb="4">
      <t>フタン</t>
    </rPh>
    <phoneticPr fontId="2"/>
  </si>
  <si>
    <r>
      <t>介護保険負担金額</t>
    </r>
    <r>
      <rPr>
        <sz val="8"/>
        <color rgb="FF000000"/>
        <rFont val="游明朝 Demibold"/>
        <family val="1"/>
        <charset val="128"/>
      </rPr>
      <t>(</t>
    </r>
    <r>
      <rPr>
        <sz val="8"/>
        <color rgb="FF000000"/>
        <rFont val="Times New Roman"/>
        <family val="1"/>
      </rPr>
      <t>30</t>
    </r>
    <r>
      <rPr>
        <sz val="8"/>
        <color rgb="FF000000"/>
        <rFont val="游明朝 Demibold"/>
        <family val="1"/>
        <charset val="128"/>
      </rPr>
      <t>日計算)</t>
    </r>
    <rPh sb="4" eb="6">
      <t>フタン</t>
    </rPh>
    <rPh sb="6" eb="8">
      <t>キンガク</t>
    </rPh>
    <phoneticPr fontId="2"/>
  </si>
  <si>
    <r>
      <rPr>
        <sz val="9"/>
        <color rgb="FF000000"/>
        <rFont val="Times New Roman"/>
        <family val="1"/>
      </rPr>
      <t>1</t>
    </r>
    <r>
      <rPr>
        <sz val="9"/>
        <color rgb="FF000000"/>
        <rFont val="游明朝 Demibold"/>
        <family val="1"/>
        <charset val="128"/>
      </rPr>
      <t>割負担</t>
    </r>
    <rPh sb="1" eb="4">
      <t>ワリフタン</t>
    </rPh>
    <phoneticPr fontId="2"/>
  </si>
  <si>
    <r>
      <rPr>
        <sz val="9"/>
        <color rgb="FF000000"/>
        <rFont val="Times New Roman"/>
        <family val="1"/>
      </rPr>
      <t>2</t>
    </r>
    <r>
      <rPr>
        <sz val="9"/>
        <color rgb="FF000000"/>
        <rFont val="游明朝 Demibold"/>
        <family val="1"/>
        <charset val="128"/>
      </rPr>
      <t>割負担</t>
    </r>
    <phoneticPr fontId="2"/>
  </si>
  <si>
    <r>
      <rPr>
        <sz val="9"/>
        <color rgb="FF000000"/>
        <rFont val="Times New Roman"/>
        <family val="1"/>
      </rPr>
      <t>3</t>
    </r>
    <r>
      <rPr>
        <sz val="9"/>
        <color rgb="FF000000"/>
        <rFont val="游明朝 Demibold"/>
        <family val="1"/>
        <charset val="128"/>
      </rPr>
      <t>割負担</t>
    </r>
    <phoneticPr fontId="2"/>
  </si>
  <si>
    <t>食材費</t>
    <rPh sb="0" eb="2">
      <t>ショクザイ</t>
    </rPh>
    <rPh sb="2" eb="3">
      <t>ヒ</t>
    </rPh>
    <phoneticPr fontId="2"/>
  </si>
  <si>
    <t>円</t>
    <phoneticPr fontId="2"/>
  </si>
  <si>
    <r>
      <t>(</t>
    </r>
    <r>
      <rPr>
        <sz val="8"/>
        <color theme="1"/>
        <rFont val="Times New Roman"/>
        <family val="1"/>
      </rPr>
      <t>30</t>
    </r>
    <r>
      <rPr>
        <sz val="8"/>
        <color theme="1"/>
        <rFont val="游明朝 Demibold"/>
        <family val="1"/>
        <charset val="128"/>
      </rPr>
      <t>日計算)</t>
    </r>
    <phoneticPr fontId="2"/>
  </si>
  <si>
    <r>
      <t xml:space="preserve">要支援 </t>
    </r>
    <r>
      <rPr>
        <sz val="8"/>
        <color rgb="FF000000"/>
        <rFont val="Times New Roman"/>
        <family val="1"/>
      </rPr>
      <t>2</t>
    </r>
    <r>
      <rPr>
        <sz val="8"/>
        <color rgb="FF000000"/>
        <rFont val="游明朝 Demibold"/>
        <family val="1"/>
        <charset val="128"/>
      </rPr>
      <t xml:space="preserve">
訪問型サービス</t>
    </r>
    <phoneticPr fontId="2"/>
  </si>
  <si>
    <r>
      <t>※一人当たりの食費内訳(</t>
    </r>
    <r>
      <rPr>
        <sz val="9"/>
        <color theme="1"/>
        <rFont val="Times New Roman"/>
        <family val="1"/>
      </rPr>
      <t>30</t>
    </r>
    <r>
      <rPr>
        <sz val="9"/>
        <color theme="1"/>
        <rFont val="游明朝 Demibold"/>
        <family val="1"/>
        <charset val="128"/>
      </rPr>
      <t>日計算)</t>
    </r>
    <rPh sb="1" eb="3">
      <t>ヒトリ</t>
    </rPh>
    <rPh sb="3" eb="4">
      <t>ア</t>
    </rPh>
    <rPh sb="7" eb="9">
      <t>ショクヒ</t>
    </rPh>
    <rPh sb="9" eb="11">
      <t>ウチワケ</t>
    </rPh>
    <rPh sb="15" eb="17">
      <t>ケイサン</t>
    </rPh>
    <phoneticPr fontId="2"/>
  </si>
  <si>
    <t>合　計</t>
  </si>
  <si>
    <r>
      <t>(</t>
    </r>
    <r>
      <rPr>
        <sz val="8"/>
        <color rgb="FF000000"/>
        <rFont val="Times New Roman"/>
        <family val="1"/>
      </rPr>
      <t>30</t>
    </r>
    <r>
      <rPr>
        <sz val="8"/>
        <color rgb="FF000000"/>
        <rFont val="游明朝 Demibold"/>
        <family val="1"/>
        <charset val="128"/>
      </rPr>
      <t>日の場合)</t>
    </r>
  </si>
  <si>
    <r>
      <t>(</t>
    </r>
    <r>
      <rPr>
        <sz val="8"/>
        <color rgb="FF000000"/>
        <rFont val="Times New Roman"/>
        <family val="1"/>
      </rPr>
      <t>1</t>
    </r>
    <r>
      <rPr>
        <sz val="8"/>
        <color rgb="FF000000"/>
        <rFont val="游明朝 Demibold"/>
        <family val="1"/>
        <charset val="128"/>
      </rPr>
      <t>日</t>
    </r>
    <r>
      <rPr>
        <sz val="8"/>
        <color rgb="FF000000"/>
        <rFont val="Times New Roman"/>
        <family val="1"/>
      </rPr>
      <t>3</t>
    </r>
    <r>
      <rPr>
        <sz val="8"/>
        <color rgb="FF000000"/>
        <rFont val="游明朝 Demibold"/>
        <family val="1"/>
        <charset val="128"/>
      </rPr>
      <t>食)</t>
    </r>
    <phoneticPr fontId="2"/>
  </si>
  <si>
    <t>要支援 1</t>
    <phoneticPr fontId="2"/>
  </si>
  <si>
    <t>訪問型サービス</t>
    <phoneticPr fontId="2"/>
  </si>
  <si>
    <t>介護保険（支給限度額）</t>
    <rPh sb="0" eb="2">
      <t>カイゴ</t>
    </rPh>
    <rPh sb="2" eb="4">
      <t>ホケン</t>
    </rPh>
    <rPh sb="5" eb="7">
      <t>シキュウ</t>
    </rPh>
    <rPh sb="7" eb="9">
      <t>ゲンド</t>
    </rPh>
    <rPh sb="9" eb="10">
      <t>ガク</t>
    </rPh>
    <phoneticPr fontId="2"/>
  </si>
  <si>
    <t>（参考）　（居宅サービスを利用した場合）</t>
    <rPh sb="1" eb="3">
      <t>サンコウ</t>
    </rPh>
    <rPh sb="6" eb="8">
      <t>キョタク</t>
    </rPh>
    <rPh sb="13" eb="15">
      <t>リヨウ</t>
    </rPh>
    <rPh sb="17" eb="19">
      <t>バアイ</t>
    </rPh>
    <phoneticPr fontId="2"/>
  </si>
  <si>
    <t>（単位：月）</t>
  </si>
  <si>
    <t>要介護認定等</t>
  </si>
  <si>
    <t>賃料</t>
  </si>
  <si>
    <t>管理費</t>
  </si>
  <si>
    <t>食　費</t>
  </si>
  <si>
    <r>
      <t>介護保険</t>
    </r>
    <r>
      <rPr>
        <sz val="9"/>
        <color rgb="FF000000"/>
        <rFont val="Times New Roman"/>
        <family val="1"/>
      </rPr>
      <t>1</t>
    </r>
    <r>
      <rPr>
        <sz val="9"/>
        <color rgb="FF000000"/>
        <rFont val="游明朝 Demibold"/>
        <family val="1"/>
        <charset val="128"/>
      </rPr>
      <t>～</t>
    </r>
    <r>
      <rPr>
        <sz val="9"/>
        <color rgb="FF000000"/>
        <rFont val="Times New Roman"/>
        <family val="1"/>
      </rPr>
      <t>3</t>
    </r>
    <r>
      <rPr>
        <sz val="9"/>
        <color rgb="FF000000"/>
        <rFont val="游明朝 Demibold"/>
        <family val="1"/>
        <charset val="128"/>
      </rPr>
      <t>割負担金額</t>
    </r>
  </si>
  <si>
    <r>
      <t xml:space="preserve">自立～要介護 </t>
    </r>
    <r>
      <rPr>
        <sz val="9"/>
        <color rgb="FF000000"/>
        <rFont val="Times New Roman"/>
        <family val="1"/>
      </rPr>
      <t>5</t>
    </r>
  </si>
  <si>
    <r>
      <t xml:space="preserve">要介護認定に応じ、別途、
費用が発生します。
</t>
    </r>
    <r>
      <rPr>
        <sz val="7"/>
        <color rgb="FF000000"/>
        <rFont val="游明朝 Demibold"/>
        <family val="1"/>
        <charset val="128"/>
      </rPr>
      <t>(居宅サービスを利用した場合)</t>
    </r>
  </si>
  <si>
    <t>消費税込</t>
  </si>
  <si>
    <r>
      <t xml:space="preserve"> （下記『参考』は</t>
    </r>
    <r>
      <rPr>
        <sz val="9"/>
        <color theme="1"/>
        <rFont val="Times New Roman"/>
        <family val="1"/>
      </rPr>
      <t>1</t>
    </r>
    <r>
      <rPr>
        <sz val="9"/>
        <color theme="1"/>
        <rFont val="游明朝 Demibold"/>
        <family val="1"/>
        <charset val="128"/>
      </rPr>
      <t>ヶ月の区分支給限度額をもとに</t>
    </r>
    <r>
      <rPr>
        <sz val="9"/>
        <color theme="1"/>
        <rFont val="Times New Roman"/>
        <family val="1"/>
      </rPr>
      <t>1</t>
    </r>
    <r>
      <rPr>
        <sz val="9"/>
        <color theme="1"/>
        <rFont val="游明朝 Demibold"/>
        <family val="1"/>
        <charset val="128"/>
      </rPr>
      <t>～</t>
    </r>
    <r>
      <rPr>
        <sz val="9"/>
        <color theme="1"/>
        <rFont val="Times New Roman"/>
        <family val="1"/>
      </rPr>
      <t>3</t>
    </r>
    <r>
      <rPr>
        <sz val="9"/>
        <color theme="1"/>
        <rFont val="游明朝 Demibold"/>
        <family val="1"/>
        <charset val="128"/>
      </rPr>
      <t>割負担金額を例示したものです。）</t>
    </r>
    <phoneticPr fontId="2"/>
  </si>
  <si>
    <t>ベストライフ富田林</t>
    <rPh sb="6" eb="9">
      <t>トンダバヤシ</t>
    </rPh>
    <phoneticPr fontId="2"/>
  </si>
  <si>
    <r>
      <rPr>
        <sz val="9"/>
        <color rgb="FF000000"/>
        <rFont val="游明朝 Demibold"/>
        <family val="1"/>
        <charset val="128"/>
      </rPr>
      <t xml:space="preserve">プラン </t>
    </r>
    <r>
      <rPr>
        <sz val="9"/>
        <color rgb="FF000000"/>
        <rFont val="Times New Roman"/>
        <family val="1"/>
        <charset val="128"/>
      </rPr>
      <t>b</t>
    </r>
    <phoneticPr fontId="2"/>
  </si>
  <si>
    <t>月 額 利 用 料 表</t>
  </si>
  <si>
    <t>※自立の方、要介護認定を受けていない方で生活サポート（日用品の買物代行、居室清掃、洗濯等）を希望され</t>
    <phoneticPr fontId="2"/>
  </si>
  <si>
    <r>
      <t xml:space="preserve">   尚、</t>
    </r>
    <r>
      <rPr>
        <sz val="9"/>
        <color theme="1"/>
        <rFont val="Times New Roman"/>
        <family val="1"/>
      </rPr>
      <t>1</t>
    </r>
    <r>
      <rPr>
        <sz val="9"/>
        <color theme="1"/>
        <rFont val="游明朝 Demibold"/>
        <family val="1"/>
        <charset val="128"/>
      </rPr>
      <t>ヶ月間（</t>
    </r>
    <r>
      <rPr>
        <sz val="9"/>
        <color theme="1"/>
        <rFont val="Times New Roman"/>
        <family val="1"/>
      </rPr>
      <t>1</t>
    </r>
    <r>
      <rPr>
        <sz val="9"/>
        <color theme="1"/>
        <rFont val="游明朝 Demibold"/>
        <family val="1"/>
        <charset val="128"/>
      </rPr>
      <t>日～</t>
    </r>
    <r>
      <rPr>
        <sz val="9"/>
        <color theme="1"/>
        <rFont val="Times New Roman"/>
        <family val="1"/>
      </rPr>
      <t>31</t>
    </r>
    <r>
      <rPr>
        <sz val="9"/>
        <color theme="1"/>
        <rFont val="游明朝 Demibold"/>
        <family val="1"/>
        <charset val="128"/>
      </rPr>
      <t>日迄の</t>
    </r>
    <r>
      <rPr>
        <sz val="9"/>
        <color theme="1"/>
        <rFont val="Times New Roman"/>
        <family val="1"/>
      </rPr>
      <t>1</t>
    </r>
    <r>
      <rPr>
        <sz val="9"/>
        <color theme="1"/>
        <rFont val="游明朝 Demibold"/>
        <family val="1"/>
        <charset val="128"/>
      </rPr>
      <t>ヶ月単位）生活サポートをご利用にならなかった場合、生活サポート費はいただ</t>
    </r>
    <phoneticPr fontId="2"/>
  </si>
  <si>
    <r>
      <t>※賃料、管理費、食費は入居日（プラン</t>
    </r>
    <r>
      <rPr>
        <sz val="9"/>
        <color rgb="FF000000"/>
        <rFont val="Times New Roman"/>
        <family val="1"/>
      </rPr>
      <t>a</t>
    </r>
    <r>
      <rPr>
        <sz val="9"/>
        <color rgb="FF000000"/>
        <rFont val="游明朝 Demibold"/>
        <family val="1"/>
        <charset val="128"/>
      </rPr>
      <t>：契約完了日、プラン</t>
    </r>
    <r>
      <rPr>
        <sz val="9"/>
        <color rgb="FF000000"/>
        <rFont val="Times New Roman"/>
        <family val="1"/>
      </rPr>
      <t>b</t>
    </r>
    <r>
      <rPr>
        <sz val="9"/>
        <color rgb="FF000000"/>
        <rFont val="游明朝 Demibold"/>
        <family val="1"/>
        <charset val="128"/>
      </rPr>
      <t>：前払金の入金日）より発生し、入居日（プラ</t>
    </r>
    <phoneticPr fontId="2"/>
  </si>
  <si>
    <r>
      <t>※介護保険</t>
    </r>
    <r>
      <rPr>
        <sz val="9"/>
        <color theme="1"/>
        <rFont val="Times New Roman"/>
        <family val="1"/>
      </rPr>
      <t>1</t>
    </r>
    <r>
      <rPr>
        <sz val="9"/>
        <color theme="1"/>
        <rFont val="游明朝 Demibold"/>
        <family val="1"/>
        <charset val="128"/>
      </rPr>
      <t>～</t>
    </r>
    <r>
      <rPr>
        <sz val="9"/>
        <color theme="1"/>
        <rFont val="Times New Roman"/>
        <family val="1"/>
      </rPr>
      <t>3</t>
    </r>
    <r>
      <rPr>
        <sz val="9"/>
        <color theme="1"/>
        <rFont val="游明朝 Demibold"/>
        <family val="1"/>
        <charset val="128"/>
      </rPr>
      <t>割負担金額、医療費、電気水道代、電話設置費用、電話代、日用品、おむつ等の介護用品の費用</t>
    </r>
    <rPh sb="49" eb="51">
      <t>ヒヨウ</t>
    </rPh>
    <phoneticPr fontId="2"/>
  </si>
  <si>
    <t xml:space="preserve">   は別途負担となります。</t>
    <phoneticPr fontId="2"/>
  </si>
  <si>
    <t>※訪問介護事業所を利用される場合は、月額利用料の他に要介護認定に応じた区分限度支給額内でご利用になら</t>
    <phoneticPr fontId="2"/>
  </si>
  <si>
    <r>
      <t xml:space="preserve">   れた介護サービス費用の</t>
    </r>
    <r>
      <rPr>
        <sz val="9"/>
        <color theme="1"/>
        <rFont val="Times New Roman"/>
        <family val="1"/>
      </rPr>
      <t>1</t>
    </r>
    <r>
      <rPr>
        <sz val="9"/>
        <color theme="1"/>
        <rFont val="游明朝 Demibold"/>
        <family val="1"/>
        <charset val="128"/>
      </rPr>
      <t>～</t>
    </r>
    <r>
      <rPr>
        <sz val="9"/>
        <color theme="1"/>
        <rFont val="Times New Roman"/>
        <family val="1"/>
      </rPr>
      <t>3</t>
    </r>
    <r>
      <rPr>
        <sz val="9"/>
        <color theme="1"/>
        <rFont val="游明朝 Demibold"/>
        <family val="1"/>
        <charset val="128"/>
      </rPr>
      <t>割負担金額をご負担いただきます。</t>
    </r>
    <phoneticPr fontId="2"/>
  </si>
  <si>
    <r>
      <t xml:space="preserve">   きません。それ以外の場合にはご利用になった日数・回数に関係なく</t>
    </r>
    <r>
      <rPr>
        <sz val="9"/>
        <color theme="1"/>
        <rFont val="Times New Roman"/>
        <family val="1"/>
      </rPr>
      <t>1</t>
    </r>
    <r>
      <rPr>
        <sz val="9"/>
        <color theme="1"/>
        <rFont val="游明朝 Demibold"/>
        <family val="1"/>
        <charset val="128"/>
      </rPr>
      <t>ヶ月分の生活サポート費をいただきます。</t>
    </r>
    <phoneticPr fontId="2"/>
  </si>
  <si>
    <t>食費消費税</t>
    <rPh sb="0" eb="2">
      <t>ショクヒ</t>
    </rPh>
    <rPh sb="2" eb="5">
      <t>ショウヒゼイ</t>
    </rPh>
    <phoneticPr fontId="2"/>
  </si>
  <si>
    <r>
      <t>※食費の消費税は、</t>
    </r>
    <r>
      <rPr>
        <sz val="9"/>
        <color rgb="FF000000"/>
        <rFont val="Times New Roman"/>
        <family val="1"/>
      </rPr>
      <t>8%</t>
    </r>
    <r>
      <rPr>
        <sz val="9"/>
        <color rgb="FF000000"/>
        <rFont val="游明朝 Demibold"/>
        <family val="1"/>
        <charset val="128"/>
      </rPr>
      <t>となります（軽減税率適用）。</t>
    </r>
    <rPh sb="1" eb="3">
      <t>ショクヒ</t>
    </rPh>
    <rPh sb="4" eb="7">
      <t>ショウヒゼイ</t>
    </rPh>
    <rPh sb="17" eb="19">
      <t>ケイゲン</t>
    </rPh>
    <rPh sb="19" eb="21">
      <t>ゼイリツ</t>
    </rPh>
    <rPh sb="21" eb="23">
      <t>テキヨウ</t>
    </rPh>
    <phoneticPr fontId="2"/>
  </si>
  <si>
    <t>消費税別</t>
    <phoneticPr fontId="2"/>
  </si>
  <si>
    <t>（非課税）</t>
    <rPh sb="1" eb="4">
      <t>ヒカゼイ</t>
    </rPh>
    <phoneticPr fontId="2"/>
  </si>
  <si>
    <t>消費税込</t>
    <rPh sb="3" eb="4">
      <t>コミ</t>
    </rPh>
    <phoneticPr fontId="2"/>
  </si>
  <si>
    <r>
      <t>※業務委託費は欠食の有無に関わらず、月額税別</t>
    </r>
    <r>
      <rPr>
        <sz val="9"/>
        <color theme="1"/>
        <rFont val="Times New Roman"/>
        <family val="1"/>
      </rPr>
      <t>31,000</t>
    </r>
    <r>
      <rPr>
        <sz val="9"/>
        <color theme="1"/>
        <rFont val="游明朝 Demibold"/>
        <family val="1"/>
        <charset val="128"/>
      </rPr>
      <t>円（税込</t>
    </r>
    <r>
      <rPr>
        <sz val="9"/>
        <color theme="1"/>
        <rFont val="Times New Roman"/>
        <family val="1"/>
      </rPr>
      <t>33,480</t>
    </r>
    <r>
      <rPr>
        <sz val="9"/>
        <color theme="1"/>
        <rFont val="游明朝 Demibold"/>
        <family val="1"/>
        <charset val="128"/>
      </rPr>
      <t>円）となります。</t>
    </r>
    <rPh sb="20" eb="22">
      <t>ゼイベツ</t>
    </rPh>
    <rPh sb="31" eb="32">
      <t>コミ</t>
    </rPh>
    <rPh sb="38" eb="39">
      <t>エン</t>
    </rPh>
    <phoneticPr fontId="2"/>
  </si>
  <si>
    <r>
      <t>※食材費は</t>
    </r>
    <r>
      <rPr>
        <sz val="9"/>
        <color theme="1"/>
        <rFont val="Times New Roman"/>
        <family val="1"/>
      </rPr>
      <t>1</t>
    </r>
    <r>
      <rPr>
        <sz val="9"/>
        <color theme="1"/>
        <rFont val="游明朝 Demibold"/>
        <family val="1"/>
        <charset val="128"/>
      </rPr>
      <t>日三食税別</t>
    </r>
    <r>
      <rPr>
        <sz val="9"/>
        <color theme="1"/>
        <rFont val="Times New Roman"/>
        <family val="1"/>
      </rPr>
      <t>800</t>
    </r>
    <r>
      <rPr>
        <sz val="9"/>
        <color theme="1"/>
        <rFont val="游明朝 Demibold"/>
        <family val="1"/>
        <charset val="128"/>
      </rPr>
      <t>円（税込</t>
    </r>
    <r>
      <rPr>
        <sz val="9"/>
        <color theme="1"/>
        <rFont val="Times New Roman"/>
        <family val="1"/>
      </rPr>
      <t>864</t>
    </r>
    <r>
      <rPr>
        <sz val="9"/>
        <color theme="1"/>
        <rFont val="游明朝 Demibold"/>
        <family val="1"/>
        <charset val="128"/>
      </rPr>
      <t>円）となります。税別</t>
    </r>
    <r>
      <rPr>
        <sz val="9"/>
        <color theme="1"/>
        <rFont val="Times New Roman"/>
        <family val="1"/>
      </rPr>
      <t>800</t>
    </r>
    <r>
      <rPr>
        <sz val="9"/>
        <color theme="1"/>
        <rFont val="游明朝 Demibold"/>
        <family val="1"/>
        <charset val="128"/>
      </rPr>
      <t>円（税込</t>
    </r>
    <r>
      <rPr>
        <sz val="9"/>
        <color theme="1"/>
        <rFont val="Times New Roman"/>
        <family val="1"/>
      </rPr>
      <t>864</t>
    </r>
    <r>
      <rPr>
        <sz val="9"/>
        <color theme="1"/>
        <rFont val="游明朝 Demibold"/>
        <family val="1"/>
        <charset val="128"/>
      </rPr>
      <t>円）×喫食日数を当月分の食材費</t>
    </r>
    <rPh sb="9" eb="11">
      <t>ゼイベツ</t>
    </rPh>
    <rPh sb="17" eb="18">
      <t>コミ</t>
    </rPh>
    <rPh sb="21" eb="22">
      <t>エン</t>
    </rPh>
    <rPh sb="29" eb="31">
      <t>ゼイベツ</t>
    </rPh>
    <rPh sb="37" eb="38">
      <t>コミ</t>
    </rPh>
    <rPh sb="41" eb="42">
      <t>エン</t>
    </rPh>
    <phoneticPr fontId="2"/>
  </si>
  <si>
    <t xml:space="preserve">   として頂戴します。</t>
    <phoneticPr fontId="2"/>
  </si>
  <si>
    <r>
      <t xml:space="preserve">   る場合、別途税別</t>
    </r>
    <r>
      <rPr>
        <sz val="9"/>
        <color theme="1"/>
        <rFont val="Times New Roman"/>
        <family val="1"/>
      </rPr>
      <t>20,000</t>
    </r>
    <r>
      <rPr>
        <sz val="9"/>
        <color theme="1"/>
        <rFont val="游明朝 Demibold"/>
        <family val="1"/>
        <charset val="128"/>
      </rPr>
      <t>円（税込</t>
    </r>
    <r>
      <rPr>
        <sz val="9"/>
        <color theme="1"/>
        <rFont val="Times New Roman"/>
        <family val="1"/>
      </rPr>
      <t>22,000</t>
    </r>
    <r>
      <rPr>
        <sz val="9"/>
        <color theme="1"/>
        <rFont val="游明朝 Demibold"/>
        <family val="1"/>
        <charset val="128"/>
      </rPr>
      <t>円）で生活サポートをさせていただきます。</t>
    </r>
    <rPh sb="9" eb="11">
      <t>ゼイベツ</t>
    </rPh>
    <rPh sb="20" eb="21">
      <t>コミ</t>
    </rPh>
    <rPh sb="27" eb="28">
      <t>エン</t>
    </rPh>
    <phoneticPr fontId="2"/>
  </si>
  <si>
    <r>
      <t xml:space="preserve">プラン </t>
    </r>
    <r>
      <rPr>
        <sz val="9"/>
        <color rgb="FF000000"/>
        <rFont val="Times New Roman"/>
        <family val="1"/>
      </rPr>
      <t>a</t>
    </r>
    <phoneticPr fontId="2"/>
  </si>
  <si>
    <r>
      <t>介護報酬について</t>
    </r>
    <r>
      <rPr>
        <u val="double"/>
        <sz val="10"/>
        <color theme="1"/>
        <rFont val="游明朝 Demibold"/>
        <family val="1"/>
        <charset val="128"/>
      </rPr>
      <t xml:space="preserve"> (令和元年度改正）</t>
    </r>
    <r>
      <rPr>
        <u val="double"/>
        <sz val="10"/>
        <color rgb="FFFF0000"/>
        <rFont val="游明朝 Demibold"/>
        <family val="1"/>
        <charset val="128"/>
      </rPr>
      <t>R4.9修正版</t>
    </r>
    <rPh sb="0" eb="4">
      <t>カイゴホウシュウ</t>
    </rPh>
    <rPh sb="10" eb="12">
      <t>レイワ</t>
    </rPh>
    <rPh sb="12" eb="14">
      <t>ガンネン</t>
    </rPh>
    <rPh sb="14" eb="15">
      <t>ド</t>
    </rPh>
    <rPh sb="15" eb="17">
      <t>カイセイ</t>
    </rPh>
    <rPh sb="22" eb="25">
      <t>シュウセイバン</t>
    </rPh>
    <phoneticPr fontId="2"/>
  </si>
  <si>
    <r>
      <t xml:space="preserve">   ン</t>
    </r>
    <r>
      <rPr>
        <sz val="9"/>
        <color rgb="FF000000"/>
        <rFont val="Times New Roman"/>
        <family val="1"/>
      </rPr>
      <t>a</t>
    </r>
    <r>
      <rPr>
        <sz val="9"/>
        <color rgb="FF000000"/>
        <rFont val="游明朝 Demibold"/>
        <family val="1"/>
        <charset val="128"/>
      </rPr>
      <t>：契約完了日、プラン</t>
    </r>
    <r>
      <rPr>
        <sz val="9"/>
        <color rgb="FF000000"/>
        <rFont val="Times New Roman"/>
        <family val="1"/>
      </rPr>
      <t>b</t>
    </r>
    <r>
      <rPr>
        <sz val="9"/>
        <color rgb="FF000000"/>
        <rFont val="游明朝 Demibold"/>
        <family val="1"/>
        <charset val="128"/>
      </rPr>
      <t>：前払金の入金日）起算の日割計算となります。但し、契約完了月の入居に限り</t>
    </r>
    <phoneticPr fontId="2"/>
  </si>
  <si>
    <t>　利用日起算の日割計算となります。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</si>
</sst>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9" x14ac:knownFonts="1">
    <font>
      <sz val="10"/>
      <color theme="1"/>
      <name val="Yu Gothic UI"/>
      <family val="2"/>
      <charset val="128"/>
    </font>
    <font>
      <sz val="10"/>
      <color theme="1"/>
      <name val="游明朝 Demibold"/>
      <family val="1"/>
      <charset val="128"/>
    </font>
    <font>
      <sz val="6"/>
      <name val="Yu Gothic UI"/>
      <family val="2"/>
      <charset val="128"/>
    </font>
    <font>
      <sz val="10"/>
      <color theme="1"/>
      <name val="Yu Gothic UI"/>
      <family val="2"/>
      <charset val="128"/>
    </font>
    <font>
      <sz val="10"/>
      <color theme="1"/>
      <name val="Times New Roman"/>
      <family val="1"/>
    </font>
    <font>
      <u val="double"/>
      <sz val="12"/>
      <color theme="1"/>
      <name val="游明朝 Demibold"/>
      <family val="1"/>
      <charset val="128"/>
    </font>
    <font>
      <sz val="12"/>
      <color theme="1"/>
      <name val="Times New Roman"/>
      <family val="1"/>
    </font>
    <font>
      <sz val="10"/>
      <name val="Times New Roman"/>
      <family val="1"/>
    </font>
    <font>
      <u val="double"/>
      <sz val="10"/>
      <color theme="1"/>
      <name val="游明朝 Demibold"/>
      <family val="1"/>
      <charset val="128"/>
    </font>
    <font>
      <u/>
      <sz val="10"/>
      <color rgb="FFFF0000"/>
      <name val="Times New Roman"/>
      <family val="1"/>
    </font>
    <font>
      <sz val="14"/>
      <color theme="1"/>
      <name val="游明朝 Demibold"/>
      <family val="1"/>
      <charset val="128"/>
    </font>
    <font>
      <sz val="9"/>
      <color theme="1"/>
      <name val="游明朝 Demibold"/>
      <family val="1"/>
      <charset val="128"/>
    </font>
    <font>
      <sz val="9"/>
      <color theme="1"/>
      <name val="Times New Roman"/>
      <family val="1"/>
    </font>
    <font>
      <sz val="8"/>
      <color theme="1"/>
      <name val="游明朝 Demibold"/>
      <family val="1"/>
      <charset val="128"/>
    </font>
    <font>
      <sz val="8"/>
      <color theme="1"/>
      <name val="Times New Roman"/>
      <family val="1"/>
    </font>
    <font>
      <sz val="8"/>
      <color rgb="FF000000"/>
      <name val="游明朝 Demibold"/>
      <family val="1"/>
      <charset val="128"/>
    </font>
    <font>
      <sz val="9"/>
      <color rgb="FF000000"/>
      <name val="游明朝 Demibold"/>
      <family val="1"/>
      <charset val="128"/>
    </font>
    <font>
      <sz val="9"/>
      <color rgb="FF000000"/>
      <name val="Times New Roman"/>
      <family val="1"/>
    </font>
    <font>
      <sz val="8"/>
      <color rgb="FF000000"/>
      <name val="Times New Roman"/>
      <family val="1"/>
    </font>
    <font>
      <sz val="10"/>
      <color rgb="FF000000"/>
      <name val="Times New Roman"/>
      <family val="1"/>
    </font>
    <font>
      <sz val="10"/>
      <color rgb="FF000000"/>
      <name val="游明朝 Demibold"/>
      <family val="1"/>
      <charset val="128"/>
    </font>
    <font>
      <u/>
      <sz val="9"/>
      <color rgb="FFFF0000"/>
      <name val="游明朝 Demibold"/>
      <family val="1"/>
      <charset val="128"/>
    </font>
    <font>
      <sz val="12"/>
      <color rgb="FF000000"/>
      <name val="Times New Roman"/>
      <family val="1"/>
    </font>
    <font>
      <u/>
      <sz val="10"/>
      <color theme="1"/>
      <name val="游明朝 Demibold"/>
      <family val="1"/>
      <charset val="128"/>
    </font>
    <font>
      <u/>
      <sz val="9"/>
      <color rgb="FF000000"/>
      <name val="游明朝 Demibold"/>
      <family val="1"/>
      <charset val="128"/>
    </font>
    <font>
      <sz val="7"/>
      <color rgb="FF000000"/>
      <name val="游明朝 Demibold"/>
      <family val="1"/>
      <charset val="128"/>
    </font>
    <font>
      <sz val="9"/>
      <color rgb="FF000000"/>
      <name val="Times New Roman"/>
      <family val="1"/>
      <charset val="128"/>
    </font>
    <font>
      <sz val="14"/>
      <color rgb="FF000000"/>
      <name val="游明朝 Demibold"/>
      <family val="1"/>
      <charset val="128"/>
    </font>
    <font>
      <u val="double"/>
      <sz val="10"/>
      <color rgb="FFFF0000"/>
      <name val="游明朝 Demibold"/>
      <family val="1"/>
      <charset val="128"/>
    </font>
  </fonts>
  <fills count="11">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bgColor indexed="64"/>
      </patternFill>
    </fill>
    <fill>
      <patternFill patternType="solid">
        <fgColor theme="2"/>
        <bgColor indexed="64"/>
      </patternFill>
    </fill>
    <fill>
      <patternFill patternType="solid">
        <fgColor theme="7" tint="0.79998168889431442"/>
        <bgColor indexed="64"/>
      </patternFill>
    </fill>
    <fill>
      <patternFill patternType="solid">
        <fgColor rgb="FFFFC000"/>
        <bgColor rgb="FF000000"/>
      </patternFill>
    </fill>
    <fill>
      <patternFill patternType="solid">
        <fgColor rgb="FFE2EFDA"/>
        <bgColor rgb="FF000000"/>
      </patternFill>
    </fill>
    <fill>
      <patternFill patternType="solid">
        <fgColor rgb="FFE7E6E6"/>
        <bgColor rgb="FF000000"/>
      </patternFill>
    </fill>
    <fill>
      <patternFill patternType="solid">
        <fgColor rgb="FFDDEBF7"/>
        <bgColor rgb="FF000000"/>
      </patternFill>
    </fill>
  </fills>
  <borders count="149">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double">
        <color auto="1"/>
      </left>
      <right/>
      <top/>
      <bottom style="medium">
        <color auto="1"/>
      </bottom>
      <diagonal/>
    </border>
    <border>
      <left/>
      <right/>
      <top/>
      <bottom style="medium">
        <color auto="1"/>
      </bottom>
      <diagonal/>
    </border>
    <border>
      <left/>
      <right style="double">
        <color auto="1"/>
      </right>
      <top/>
      <bottom style="medium">
        <color auto="1"/>
      </bottom>
      <diagonal/>
    </border>
    <border>
      <left style="hair">
        <color auto="1"/>
      </left>
      <right style="double">
        <color auto="1"/>
      </right>
      <top style="double">
        <color auto="1"/>
      </top>
      <bottom style="double">
        <color auto="1"/>
      </bottom>
      <diagonal/>
    </border>
    <border>
      <left style="hair">
        <color auto="1"/>
      </left>
      <right style="double">
        <color auto="1"/>
      </right>
      <top/>
      <bottom style="double">
        <color auto="1"/>
      </bottom>
      <diagonal/>
    </border>
    <border>
      <left style="hair">
        <color auto="1"/>
      </left>
      <right style="double">
        <color auto="1"/>
      </right>
      <top/>
      <bottom style="hair">
        <color auto="1"/>
      </bottom>
      <diagonal/>
    </border>
    <border>
      <left style="hair">
        <color auto="1"/>
      </left>
      <right style="double">
        <color auto="1"/>
      </right>
      <top style="hair">
        <color auto="1"/>
      </top>
      <bottom style="hair">
        <color auto="1"/>
      </bottom>
      <diagonal/>
    </border>
    <border>
      <left style="double">
        <color auto="1"/>
      </left>
      <right/>
      <top style="medium">
        <color auto="1"/>
      </top>
      <bottom/>
      <diagonal/>
    </border>
    <border>
      <left/>
      <right/>
      <top style="medium">
        <color auto="1"/>
      </top>
      <bottom/>
      <diagonal/>
    </border>
    <border>
      <left/>
      <right style="double">
        <color auto="1"/>
      </right>
      <top style="medium">
        <color auto="1"/>
      </top>
      <bottom/>
      <diagonal/>
    </border>
    <border>
      <left style="hair">
        <color auto="1"/>
      </left>
      <right/>
      <top style="double">
        <color auto="1"/>
      </top>
      <bottom style="double">
        <color auto="1"/>
      </bottom>
      <diagonal/>
    </border>
    <border>
      <left style="hair">
        <color auto="1"/>
      </left>
      <right/>
      <top/>
      <bottom style="hair">
        <color auto="1"/>
      </bottom>
      <diagonal/>
    </border>
    <border>
      <left style="hair">
        <color auto="1"/>
      </left>
      <right/>
      <top/>
      <bottom style="medium">
        <color auto="1"/>
      </bottom>
      <diagonal/>
    </border>
    <border>
      <left style="hair">
        <color auto="1"/>
      </left>
      <right/>
      <top style="hair">
        <color auto="1"/>
      </top>
      <bottom style="hair">
        <color auto="1"/>
      </bottom>
      <diagonal/>
    </border>
    <border>
      <left style="hair">
        <color auto="1"/>
      </left>
      <right/>
      <top/>
      <bottom style="double">
        <color auto="1"/>
      </bottom>
      <diagonal/>
    </border>
    <border>
      <left style="medium">
        <color auto="1"/>
      </left>
      <right/>
      <top style="double">
        <color auto="1"/>
      </top>
      <bottom style="double">
        <color auto="1"/>
      </bottom>
      <diagonal/>
    </border>
    <border>
      <left style="medium">
        <color auto="1"/>
      </left>
      <right/>
      <top/>
      <bottom style="hair">
        <color auto="1"/>
      </bottom>
      <diagonal/>
    </border>
    <border>
      <left style="medium">
        <color auto="1"/>
      </left>
      <right/>
      <top/>
      <bottom style="medium">
        <color auto="1"/>
      </bottom>
      <diagonal/>
    </border>
    <border>
      <left style="medium">
        <color auto="1"/>
      </left>
      <right/>
      <top style="hair">
        <color auto="1"/>
      </top>
      <bottom style="hair">
        <color auto="1"/>
      </bottom>
      <diagonal/>
    </border>
    <border>
      <left style="medium">
        <color auto="1"/>
      </left>
      <right/>
      <top/>
      <bottom style="double">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right style="thin">
        <color auto="1"/>
      </right>
      <top/>
      <bottom/>
      <diagonal/>
    </border>
    <border>
      <left/>
      <right style="thin">
        <color auto="1"/>
      </right>
      <top/>
      <bottom style="medium">
        <color auto="1"/>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medium">
        <color indexed="64"/>
      </bottom>
      <diagonal/>
    </border>
    <border>
      <left style="medium">
        <color auto="1"/>
      </left>
      <right/>
      <top/>
      <bottom style="thin">
        <color auto="1"/>
      </bottom>
      <diagonal/>
    </border>
    <border>
      <left style="hair">
        <color auto="1"/>
      </left>
      <right style="double">
        <color auto="1"/>
      </right>
      <top style="hair">
        <color auto="1"/>
      </top>
      <bottom style="medium">
        <color auto="1"/>
      </bottom>
      <diagonal/>
    </border>
    <border>
      <left style="hair">
        <color auto="1"/>
      </left>
      <right style="double">
        <color auto="1"/>
      </right>
      <top style="medium">
        <color auto="1"/>
      </top>
      <bottom style="hair">
        <color auto="1"/>
      </bottom>
      <diagonal/>
    </border>
    <border>
      <left style="hair">
        <color auto="1"/>
      </left>
      <right/>
      <top style="hair">
        <color auto="1"/>
      </top>
      <bottom style="medium">
        <color auto="1"/>
      </bottom>
      <diagonal/>
    </border>
    <border>
      <left style="medium">
        <color auto="1"/>
      </left>
      <right/>
      <top style="hair">
        <color auto="1"/>
      </top>
      <bottom style="medium">
        <color auto="1"/>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
      <left style="hair">
        <color auto="1"/>
      </left>
      <right/>
      <top/>
      <bottom style="thin">
        <color auto="1"/>
      </bottom>
      <diagonal/>
    </border>
    <border>
      <left style="medium">
        <color auto="1"/>
      </left>
      <right style="hair">
        <color auto="1"/>
      </right>
      <top/>
      <bottom style="thin">
        <color auto="1"/>
      </bottom>
      <diagonal/>
    </border>
    <border>
      <left style="hair">
        <color auto="1"/>
      </left>
      <right style="double">
        <color auto="1"/>
      </right>
      <top/>
      <bottom style="thin">
        <color auto="1"/>
      </bottom>
      <diagonal/>
    </border>
    <border>
      <left style="double">
        <color auto="1"/>
      </left>
      <right/>
      <top style="thin">
        <color auto="1"/>
      </top>
      <bottom/>
      <diagonal/>
    </border>
    <border>
      <left/>
      <right style="double">
        <color auto="1"/>
      </right>
      <top style="thin">
        <color auto="1"/>
      </top>
      <bottom/>
      <diagonal/>
    </border>
    <border>
      <left style="medium">
        <color auto="1"/>
      </left>
      <right style="hair">
        <color auto="1"/>
      </right>
      <top/>
      <bottom/>
      <diagonal/>
    </border>
    <border>
      <left style="hair">
        <color auto="1"/>
      </left>
      <right/>
      <top style="medium">
        <color auto="1"/>
      </top>
      <bottom style="hair">
        <color auto="1"/>
      </bottom>
      <diagonal/>
    </border>
    <border>
      <left style="medium">
        <color auto="1"/>
      </left>
      <right/>
      <top style="medium">
        <color auto="1"/>
      </top>
      <bottom style="hair">
        <color auto="1"/>
      </bottom>
      <diagonal/>
    </border>
    <border>
      <left style="thin">
        <color auto="1"/>
      </left>
      <right style="hair">
        <color auto="1"/>
      </right>
      <top style="double">
        <color auto="1"/>
      </top>
      <bottom style="double">
        <color auto="1"/>
      </bottom>
      <diagonal/>
    </border>
    <border>
      <left style="thin">
        <color auto="1"/>
      </left>
      <right style="hair">
        <color auto="1"/>
      </right>
      <top style="double">
        <color auto="1"/>
      </top>
      <bottom style="hair">
        <color auto="1"/>
      </bottom>
      <diagonal/>
    </border>
    <border>
      <left style="thin">
        <color auto="1"/>
      </left>
      <right style="hair">
        <color auto="1"/>
      </right>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medium">
        <color auto="1"/>
      </bottom>
      <diagonal/>
    </border>
    <border>
      <left style="thin">
        <color auto="1"/>
      </left>
      <right style="hair">
        <color auto="1"/>
      </right>
      <top style="medium">
        <color auto="1"/>
      </top>
      <bottom style="hair">
        <color auto="1"/>
      </bottom>
      <diagonal/>
    </border>
    <border>
      <left style="thin">
        <color auto="1"/>
      </left>
      <right style="hair">
        <color auto="1"/>
      </right>
      <top/>
      <bottom style="double">
        <color auto="1"/>
      </bottom>
      <diagonal/>
    </border>
    <border>
      <left style="double">
        <color auto="1"/>
      </left>
      <right style="thin">
        <color auto="1"/>
      </right>
      <top style="double">
        <color auto="1"/>
      </top>
      <bottom style="hair">
        <color auto="1"/>
      </bottom>
      <diagonal/>
    </border>
    <border>
      <left style="double">
        <color auto="1"/>
      </left>
      <right style="thin">
        <color auto="1"/>
      </right>
      <top/>
      <bottom style="thin">
        <color auto="1"/>
      </bottom>
      <diagonal/>
    </border>
    <border>
      <left style="double">
        <color auto="1"/>
      </left>
      <right style="thin">
        <color auto="1"/>
      </right>
      <top/>
      <bottom style="hair">
        <color auto="1"/>
      </bottom>
      <diagonal/>
    </border>
    <border>
      <left style="double">
        <color auto="1"/>
      </left>
      <right style="thin">
        <color auto="1"/>
      </right>
      <top style="hair">
        <color auto="1"/>
      </top>
      <bottom style="hair">
        <color auto="1"/>
      </bottom>
      <diagonal/>
    </border>
    <border>
      <left style="double">
        <color auto="1"/>
      </left>
      <right style="thin">
        <color auto="1"/>
      </right>
      <top/>
      <bottom style="medium">
        <color auto="1"/>
      </bottom>
      <diagonal/>
    </border>
    <border>
      <left style="double">
        <color auto="1"/>
      </left>
      <right style="thin">
        <color auto="1"/>
      </right>
      <top style="medium">
        <color auto="1"/>
      </top>
      <bottom style="hair">
        <color auto="1"/>
      </bottom>
      <diagonal/>
    </border>
    <border>
      <left style="double">
        <color auto="1"/>
      </left>
      <right style="thin">
        <color auto="1"/>
      </right>
      <top/>
      <bottom style="double">
        <color auto="1"/>
      </bottom>
      <diagonal/>
    </border>
    <border>
      <left style="double">
        <color indexed="64"/>
      </left>
      <right/>
      <top/>
      <bottom style="double">
        <color rgb="FF000000"/>
      </bottom>
      <diagonal/>
    </border>
    <border>
      <left/>
      <right/>
      <top/>
      <bottom style="double">
        <color rgb="FF000000"/>
      </bottom>
      <diagonal/>
    </border>
    <border>
      <left/>
      <right style="double">
        <color auto="1"/>
      </right>
      <top/>
      <bottom style="double">
        <color rgb="FF000000"/>
      </bottom>
      <diagonal/>
    </border>
    <border>
      <left/>
      <right style="medium">
        <color auto="1"/>
      </right>
      <top style="medium">
        <color auto="1"/>
      </top>
      <bottom style="hair">
        <color auto="1"/>
      </bottom>
      <diagonal/>
    </border>
    <border>
      <left/>
      <right/>
      <top style="medium">
        <color auto="1"/>
      </top>
      <bottom style="hair">
        <color auto="1"/>
      </bottom>
      <diagonal/>
    </border>
    <border>
      <left/>
      <right/>
      <top style="hair">
        <color auto="1"/>
      </top>
      <bottom style="hair">
        <color auto="1"/>
      </bottom>
      <diagonal/>
    </border>
    <border>
      <left/>
      <right/>
      <top/>
      <bottom style="hair">
        <color auto="1"/>
      </bottom>
      <diagonal/>
    </border>
    <border>
      <left/>
      <right style="thin">
        <color auto="1"/>
      </right>
      <top style="hair">
        <color auto="1"/>
      </top>
      <bottom style="hair">
        <color auto="1"/>
      </bottom>
      <diagonal/>
    </border>
    <border>
      <left/>
      <right style="thin">
        <color auto="1"/>
      </right>
      <top style="hair">
        <color auto="1"/>
      </top>
      <bottom style="medium">
        <color auto="1"/>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thin">
        <color auto="1"/>
      </left>
      <right/>
      <top/>
      <bottom style="hair">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medium">
        <color auto="1"/>
      </left>
      <right/>
      <top style="medium">
        <color auto="1"/>
      </top>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bottom style="medium">
        <color indexed="64"/>
      </bottom>
      <diagonal/>
    </border>
    <border>
      <left style="hair">
        <color auto="1"/>
      </left>
      <right style="medium">
        <color auto="1"/>
      </right>
      <top/>
      <bottom style="medium">
        <color indexed="64"/>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style="medium">
        <color auto="1"/>
      </left>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right style="thin">
        <color auto="1"/>
      </right>
      <top style="thin">
        <color auto="1"/>
      </top>
      <bottom style="hair">
        <color auto="1"/>
      </bottom>
      <diagonal/>
    </border>
    <border>
      <left style="medium">
        <color auto="1"/>
      </left>
      <right style="hair">
        <color auto="1"/>
      </right>
      <top style="thin">
        <color auto="1"/>
      </top>
      <bottom/>
      <diagonal/>
    </border>
    <border>
      <left/>
      <right style="medium">
        <color rgb="FF000000"/>
      </right>
      <top style="medium">
        <color indexed="64"/>
      </top>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right style="thin">
        <color auto="1"/>
      </right>
      <top style="thin">
        <color auto="1"/>
      </top>
      <bottom/>
      <diagonal/>
    </border>
    <border>
      <left/>
      <right style="medium">
        <color rgb="FF000000"/>
      </right>
      <top/>
      <bottom style="thin">
        <color auto="1"/>
      </bottom>
      <diagonal/>
    </border>
    <border>
      <left style="medium">
        <color indexed="64"/>
      </left>
      <right style="thin">
        <color indexed="64"/>
      </right>
      <top/>
      <bottom style="thin">
        <color rgb="FF000000"/>
      </bottom>
      <diagonal/>
    </border>
    <border>
      <left/>
      <right style="thin">
        <color rgb="FF000000"/>
      </right>
      <top style="medium">
        <color indexed="64"/>
      </top>
      <bottom/>
      <diagonal/>
    </border>
    <border>
      <left style="thin">
        <color indexed="64"/>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thin">
        <color rgb="FF000000"/>
      </right>
      <top/>
      <bottom style="thin">
        <color indexed="64"/>
      </bottom>
      <diagonal/>
    </border>
    <border>
      <left style="medium">
        <color indexed="64"/>
      </left>
      <right style="thin">
        <color indexed="64"/>
      </right>
      <top/>
      <bottom style="medium">
        <color rgb="FF000000"/>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bottom style="hair">
        <color indexed="64"/>
      </bottom>
      <diagonal/>
    </border>
    <border>
      <left/>
      <right style="thin">
        <color rgb="FF000000"/>
      </right>
      <top/>
      <bottom style="medium">
        <color indexed="64"/>
      </bottom>
      <diagonal/>
    </border>
    <border>
      <left/>
      <right style="thin">
        <color indexed="64"/>
      </right>
      <top/>
      <bottom style="thin">
        <color rgb="FF000000"/>
      </bottom>
      <diagonal/>
    </border>
    <border>
      <left style="thin">
        <color rgb="FF000000"/>
      </left>
      <right/>
      <top style="medium">
        <color auto="1"/>
      </top>
      <bottom/>
      <diagonal/>
    </border>
    <border>
      <left style="thin">
        <color rgb="FF000000"/>
      </left>
      <right/>
      <top/>
      <bottom style="thin">
        <color indexed="64"/>
      </bottom>
      <diagonal/>
    </border>
    <border>
      <left style="medium">
        <color auto="1"/>
      </left>
      <right style="thin">
        <color indexed="64"/>
      </right>
      <top style="thin">
        <color rgb="FF000000"/>
      </top>
      <bottom/>
      <diagonal/>
    </border>
    <border>
      <left style="thin">
        <color auto="1"/>
      </left>
      <right/>
      <top style="thin">
        <color rgb="FF000000"/>
      </top>
      <bottom/>
      <diagonal/>
    </border>
    <border>
      <left/>
      <right style="thin">
        <color auto="1"/>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auto="1"/>
      </left>
      <right/>
      <top style="hair">
        <color auto="1"/>
      </top>
      <bottom/>
      <diagonal/>
    </border>
    <border>
      <left/>
      <right/>
      <top style="hair">
        <color auto="1"/>
      </top>
      <bottom/>
      <diagonal/>
    </border>
    <border>
      <left style="thin">
        <color rgb="FF000000"/>
      </left>
      <right/>
      <top/>
      <bottom style="medium">
        <color indexed="64"/>
      </bottom>
      <diagonal/>
    </border>
    <border>
      <left style="thin">
        <color rgb="FF000000"/>
      </left>
      <right/>
      <top/>
      <bottom style="thin">
        <color rgb="FF000000"/>
      </bottom>
      <diagonal/>
    </border>
    <border>
      <left/>
      <right style="thin">
        <color auto="1"/>
      </right>
      <top/>
      <bottom style="hair">
        <color indexed="64"/>
      </bottom>
      <diagonal/>
    </border>
    <border>
      <left style="medium">
        <color indexed="64"/>
      </left>
      <right/>
      <top/>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66">
    <xf numFmtId="0" fontId="0" fillId="0" borderId="0" xfId="0">
      <alignment vertical="center"/>
    </xf>
    <xf numFmtId="0" fontId="1" fillId="0" borderId="0" xfId="0" applyFont="1">
      <alignment vertical="center"/>
    </xf>
    <xf numFmtId="0" fontId="6" fillId="4" borderId="8" xfId="0" applyFont="1" applyFill="1" applyBorder="1" applyAlignment="1">
      <alignment horizontal="center" vertical="center"/>
    </xf>
    <xf numFmtId="38" fontId="4" fillId="2" borderId="15" xfId="1" applyFont="1" applyFill="1" applyBorder="1">
      <alignment vertical="center"/>
    </xf>
    <xf numFmtId="38" fontId="4" fillId="2" borderId="16" xfId="1" applyFont="1" applyFill="1" applyBorder="1">
      <alignment vertical="center"/>
    </xf>
    <xf numFmtId="38" fontId="4" fillId="2" borderId="14" xfId="1" applyFont="1" applyFill="1" applyBorder="1">
      <alignment vertical="center"/>
    </xf>
    <xf numFmtId="38" fontId="7" fillId="2" borderId="21" xfId="1" applyFont="1" applyFill="1" applyBorder="1">
      <alignment vertical="center"/>
    </xf>
    <xf numFmtId="38" fontId="7" fillId="2" borderId="23" xfId="1" applyFont="1" applyFill="1" applyBorder="1">
      <alignment vertical="center"/>
    </xf>
    <xf numFmtId="38" fontId="7" fillId="2" borderId="24" xfId="1" applyFont="1" applyFill="1" applyBorder="1">
      <alignment vertical="center"/>
    </xf>
    <xf numFmtId="38" fontId="4" fillId="5" borderId="26" xfId="1" applyFont="1" applyFill="1" applyBorder="1">
      <alignment vertical="center"/>
    </xf>
    <xf numFmtId="38" fontId="4" fillId="5" borderId="28" xfId="1" applyFont="1" applyFill="1" applyBorder="1">
      <alignment vertical="center"/>
    </xf>
    <xf numFmtId="38" fontId="4" fillId="5" borderId="29" xfId="1" applyFont="1" applyFill="1" applyBorder="1">
      <alignment vertical="center"/>
    </xf>
    <xf numFmtId="2" fontId="9" fillId="3" borderId="9" xfId="0" applyNumberFormat="1" applyFont="1" applyFill="1" applyBorder="1" applyAlignment="1">
      <alignment horizontal="left" vertical="center"/>
    </xf>
    <xf numFmtId="0" fontId="1" fillId="6" borderId="32" xfId="0" applyFont="1" applyFill="1" applyBorder="1" applyAlignment="1">
      <alignment horizontal="center" vertical="center"/>
    </xf>
    <xf numFmtId="0" fontId="1" fillId="6" borderId="21" xfId="0" applyFont="1" applyFill="1" applyBorder="1" applyAlignment="1">
      <alignment horizontal="center" vertical="center"/>
    </xf>
    <xf numFmtId="0" fontId="4" fillId="6" borderId="33" xfId="0" applyFont="1" applyFill="1" applyBorder="1" applyAlignment="1">
      <alignment horizontal="center" vertical="center"/>
    </xf>
    <xf numFmtId="9" fontId="4" fillId="6" borderId="34" xfId="2" applyFont="1" applyFill="1" applyBorder="1" applyAlignment="1">
      <alignment horizontal="center" vertical="center"/>
    </xf>
    <xf numFmtId="38" fontId="4" fillId="5" borderId="47" xfId="1" applyFont="1" applyFill="1" applyBorder="1">
      <alignment vertical="center"/>
    </xf>
    <xf numFmtId="38" fontId="7" fillId="2" borderId="46" xfId="1" applyFont="1" applyFill="1" applyBorder="1">
      <alignment vertical="center"/>
    </xf>
    <xf numFmtId="38" fontId="4" fillId="2" borderId="44" xfId="1" applyFont="1" applyFill="1" applyBorder="1">
      <alignment vertical="center"/>
    </xf>
    <xf numFmtId="38" fontId="4" fillId="5" borderId="43" xfId="1" applyFont="1" applyFill="1" applyBorder="1">
      <alignment vertical="center"/>
    </xf>
    <xf numFmtId="38" fontId="7" fillId="2" borderId="51" xfId="1" applyFont="1" applyFill="1" applyBorder="1">
      <alignment vertical="center"/>
    </xf>
    <xf numFmtId="38" fontId="4" fillId="2" borderId="53" xfId="1" applyFont="1" applyFill="1" applyBorder="1">
      <alignment vertical="center"/>
    </xf>
    <xf numFmtId="38" fontId="4" fillId="5" borderId="58" xfId="1" applyFont="1" applyFill="1" applyBorder="1">
      <alignment vertical="center"/>
    </xf>
    <xf numFmtId="38" fontId="7" fillId="2" borderId="57" xfId="1" applyFont="1" applyFill="1" applyBorder="1">
      <alignment vertical="center"/>
    </xf>
    <xf numFmtId="38" fontId="4" fillId="2" borderId="45" xfId="1" applyFont="1" applyFill="1" applyBorder="1">
      <alignment vertical="center"/>
    </xf>
    <xf numFmtId="38" fontId="4" fillId="3" borderId="60" xfId="1" applyFont="1" applyFill="1" applyBorder="1">
      <alignment vertical="center"/>
    </xf>
    <xf numFmtId="38" fontId="4" fillId="3" borderId="61" xfId="1" applyFont="1" applyFill="1" applyBorder="1">
      <alignment vertical="center"/>
    </xf>
    <xf numFmtId="38" fontId="4" fillId="3" borderId="62" xfId="1" applyFont="1" applyFill="1" applyBorder="1">
      <alignment vertical="center"/>
    </xf>
    <xf numFmtId="38" fontId="4" fillId="3" borderId="63" xfId="1" applyFont="1" applyFill="1" applyBorder="1">
      <alignment vertical="center"/>
    </xf>
    <xf numFmtId="38" fontId="4" fillId="3" borderId="64" xfId="1" applyFont="1" applyFill="1" applyBorder="1">
      <alignment vertical="center"/>
    </xf>
    <xf numFmtId="38" fontId="4" fillId="3" borderId="65" xfId="1" applyFont="1" applyFill="1" applyBorder="1">
      <alignment vertical="center"/>
    </xf>
    <xf numFmtId="38" fontId="4" fillId="3" borderId="66" xfId="1" applyFont="1" applyFill="1" applyBorder="1">
      <alignment vertical="center"/>
    </xf>
    <xf numFmtId="0" fontId="1" fillId="0" borderId="67" xfId="0" applyFont="1" applyBorder="1" applyAlignment="1">
      <alignment horizontal="right" vertical="center"/>
    </xf>
    <xf numFmtId="0" fontId="1" fillId="0" borderId="68" xfId="0" applyFont="1" applyBorder="1" applyAlignment="1">
      <alignment horizontal="right" vertical="center"/>
    </xf>
    <xf numFmtId="0" fontId="1" fillId="0" borderId="69" xfId="0" applyFont="1" applyBorder="1" applyAlignment="1">
      <alignment horizontal="right" vertical="center"/>
    </xf>
    <xf numFmtId="0" fontId="1" fillId="0" borderId="70" xfId="0" applyFont="1" applyBorder="1" applyAlignment="1">
      <alignment horizontal="right" vertical="center"/>
    </xf>
    <xf numFmtId="0" fontId="1" fillId="0" borderId="71" xfId="0" applyFont="1" applyBorder="1" applyAlignment="1">
      <alignment horizontal="right" vertical="center"/>
    </xf>
    <xf numFmtId="0" fontId="4" fillId="0" borderId="72" xfId="0" applyFont="1" applyBorder="1" applyAlignment="1">
      <alignment horizontal="right" vertical="center"/>
    </xf>
    <xf numFmtId="0" fontId="4" fillId="0" borderId="70" xfId="0" applyFont="1" applyBorder="1" applyAlignment="1">
      <alignment horizontal="right" vertical="center"/>
    </xf>
    <xf numFmtId="0" fontId="4" fillId="0" borderId="73" xfId="0" applyFont="1" applyBorder="1" applyAlignment="1">
      <alignment horizontal="right" vertical="center"/>
    </xf>
    <xf numFmtId="0" fontId="21" fillId="3" borderId="9" xfId="0" applyFont="1" applyFill="1" applyBorder="1" applyAlignment="1">
      <alignment horizontal="right" vertical="center"/>
    </xf>
    <xf numFmtId="0" fontId="11" fillId="0" borderId="9" xfId="0" applyFont="1" applyBorder="1">
      <alignment vertical="center"/>
    </xf>
    <xf numFmtId="0" fontId="11" fillId="5" borderId="25"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3" xfId="0" applyFont="1" applyFill="1" applyBorder="1" applyAlignment="1">
      <alignment horizontal="center" vertical="center"/>
    </xf>
    <xf numFmtId="0" fontId="11" fillId="0" borderId="59" xfId="0" applyFont="1" applyBorder="1" applyAlignment="1">
      <alignment horizontal="center" vertical="center"/>
    </xf>
    <xf numFmtId="0" fontId="22" fillId="7" borderId="8" xfId="0" applyFont="1" applyFill="1" applyBorder="1" applyAlignment="1">
      <alignment horizontal="center" vertical="center"/>
    </xf>
    <xf numFmtId="0" fontId="16" fillId="0" borderId="9" xfId="0" applyFont="1" applyBorder="1">
      <alignment vertical="center"/>
    </xf>
    <xf numFmtId="0" fontId="21" fillId="8" borderId="9" xfId="0" applyFont="1" applyFill="1" applyBorder="1" applyAlignment="1">
      <alignment horizontal="right" vertical="center"/>
    </xf>
    <xf numFmtId="2" fontId="9" fillId="8" borderId="9" xfId="0" applyNumberFormat="1" applyFont="1" applyFill="1" applyBorder="1" applyAlignment="1">
      <alignment horizontal="left" vertical="center"/>
    </xf>
    <xf numFmtId="0" fontId="16" fillId="0" borderId="59" xfId="0" applyFont="1" applyBorder="1" applyAlignment="1">
      <alignment horizontal="center" vertical="center"/>
    </xf>
    <xf numFmtId="0" fontId="16" fillId="9" borderId="25" xfId="0" applyFont="1" applyFill="1" applyBorder="1" applyAlignment="1">
      <alignment horizontal="center" vertical="center"/>
    </xf>
    <xf numFmtId="0" fontId="17" fillId="10" borderId="20" xfId="0" applyFont="1" applyFill="1" applyBorder="1" applyAlignment="1">
      <alignment horizontal="center" vertical="center"/>
    </xf>
    <xf numFmtId="0" fontId="20" fillId="0" borderId="69" xfId="0" applyFont="1" applyBorder="1" applyAlignment="1">
      <alignment horizontal="right" vertical="center"/>
    </xf>
    <xf numFmtId="38" fontId="19" fillId="9" borderId="26" xfId="0" applyNumberFormat="1" applyFont="1" applyFill="1" applyBorder="1">
      <alignment vertical="center"/>
    </xf>
    <xf numFmtId="38" fontId="7" fillId="10" borderId="21" xfId="0" applyNumberFormat="1" applyFont="1" applyFill="1" applyBorder="1">
      <alignment vertical="center"/>
    </xf>
    <xf numFmtId="0" fontId="20" fillId="0" borderId="68" xfId="0" applyFont="1" applyBorder="1" applyAlignment="1">
      <alignment horizontal="right" vertical="center"/>
    </xf>
    <xf numFmtId="38" fontId="19" fillId="9" borderId="43" xfId="0" applyNumberFormat="1" applyFont="1" applyFill="1" applyBorder="1">
      <alignment vertical="center"/>
    </xf>
    <xf numFmtId="38" fontId="7" fillId="10" borderId="51" xfId="0" applyNumberFormat="1" applyFont="1" applyFill="1" applyBorder="1">
      <alignment vertical="center"/>
    </xf>
    <xf numFmtId="0" fontId="20" fillId="0" borderId="71" xfId="0" applyFont="1" applyBorder="1" applyAlignment="1">
      <alignment horizontal="right" vertical="center"/>
    </xf>
    <xf numFmtId="38" fontId="19" fillId="9" borderId="27" xfId="0" applyNumberFormat="1" applyFont="1" applyFill="1" applyBorder="1">
      <alignment vertical="center"/>
    </xf>
    <xf numFmtId="38" fontId="7" fillId="10" borderId="22" xfId="0" applyNumberFormat="1" applyFont="1" applyFill="1" applyBorder="1">
      <alignment vertical="center"/>
    </xf>
    <xf numFmtId="0" fontId="19" fillId="0" borderId="69" xfId="0" applyFont="1" applyBorder="1" applyAlignment="1">
      <alignment horizontal="right" vertical="center"/>
    </xf>
    <xf numFmtId="0" fontId="19" fillId="0" borderId="73" xfId="0" applyFont="1" applyBorder="1" applyAlignment="1">
      <alignment horizontal="right" vertical="center"/>
    </xf>
    <xf numFmtId="38" fontId="19" fillId="9" borderId="29" xfId="0" applyNumberFormat="1" applyFont="1" applyFill="1" applyBorder="1">
      <alignment vertical="center"/>
    </xf>
    <xf numFmtId="38" fontId="7" fillId="10" borderId="24" xfId="0" applyNumberFormat="1" applyFont="1" applyFill="1" applyBorder="1">
      <alignment vertical="center"/>
    </xf>
    <xf numFmtId="0" fontId="11" fillId="0" borderId="0" xfId="0" applyFont="1" applyAlignment="1">
      <alignment horizontal="left" vertical="center"/>
    </xf>
    <xf numFmtId="38" fontId="4" fillId="2" borderId="21" xfId="1" applyFont="1" applyFill="1" applyBorder="1">
      <alignment vertical="center"/>
    </xf>
    <xf numFmtId="38" fontId="4" fillId="2" borderId="51" xfId="1" applyFont="1" applyFill="1" applyBorder="1">
      <alignment vertical="center"/>
    </xf>
    <xf numFmtId="38" fontId="4" fillId="2" borderId="23" xfId="1" applyFont="1" applyFill="1" applyBorder="1">
      <alignment vertical="center"/>
    </xf>
    <xf numFmtId="38" fontId="4" fillId="2" borderId="46" xfId="1" applyFont="1" applyFill="1" applyBorder="1">
      <alignment vertical="center"/>
    </xf>
    <xf numFmtId="38" fontId="4" fillId="2" borderId="57" xfId="1" applyFont="1" applyFill="1" applyBorder="1">
      <alignment vertical="center"/>
    </xf>
    <xf numFmtId="38" fontId="4" fillId="2" borderId="24" xfId="1" applyFont="1" applyFill="1" applyBorder="1">
      <alignment vertical="center"/>
    </xf>
    <xf numFmtId="38" fontId="19" fillId="10" borderId="21" xfId="0" applyNumberFormat="1" applyFont="1" applyFill="1" applyBorder="1">
      <alignment vertical="center"/>
    </xf>
    <xf numFmtId="38" fontId="19" fillId="10" borderId="51" xfId="0" applyNumberFormat="1" applyFont="1" applyFill="1" applyBorder="1">
      <alignment vertical="center"/>
    </xf>
    <xf numFmtId="38" fontId="19" fillId="10" borderId="22" xfId="0" applyNumberFormat="1" applyFont="1" applyFill="1" applyBorder="1">
      <alignment vertical="center"/>
    </xf>
    <xf numFmtId="38" fontId="19" fillId="10" borderId="24" xfId="0" applyNumberFormat="1" applyFont="1" applyFill="1" applyBorder="1">
      <alignment vertical="center"/>
    </xf>
    <xf numFmtId="0" fontId="11" fillId="0" borderId="101" xfId="0" applyFont="1" applyBorder="1" applyAlignment="1">
      <alignment horizontal="center" vertical="center"/>
    </xf>
    <xf numFmtId="0" fontId="11" fillId="0" borderId="105" xfId="0" applyFont="1" applyBorder="1" applyAlignment="1">
      <alignment horizontal="center" vertical="center"/>
    </xf>
    <xf numFmtId="0" fontId="11" fillId="0" borderId="108" xfId="0" applyFont="1" applyBorder="1" applyAlignment="1">
      <alignment horizontal="center" vertical="center"/>
    </xf>
    <xf numFmtId="0" fontId="11" fillId="0" borderId="111" xfId="0" applyFont="1" applyBorder="1" applyAlignment="1">
      <alignment horizontal="center" vertical="center"/>
    </xf>
    <xf numFmtId="0" fontId="11" fillId="0" borderId="114" xfId="0" applyFont="1" applyBorder="1" applyAlignment="1">
      <alignment horizontal="center" vertical="center"/>
    </xf>
    <xf numFmtId="38" fontId="19" fillId="0" borderId="0" xfId="0" applyNumberFormat="1" applyFont="1">
      <alignment vertical="center"/>
    </xf>
    <xf numFmtId="176" fontId="16" fillId="0" borderId="0" xfId="0" applyNumberFormat="1" applyFont="1">
      <alignment vertical="center"/>
    </xf>
    <xf numFmtId="38" fontId="16" fillId="0" borderId="0" xfId="0" applyNumberFormat="1" applyFont="1">
      <alignment vertical="center"/>
    </xf>
    <xf numFmtId="0" fontId="15" fillId="0" borderId="0" xfId="0" applyFont="1" applyAlignment="1">
      <alignment vertical="center" wrapText="1"/>
    </xf>
    <xf numFmtId="0" fontId="16" fillId="0" borderId="0" xfId="0" applyFont="1">
      <alignment vertical="center"/>
    </xf>
    <xf numFmtId="0" fontId="15" fillId="0" borderId="117" xfId="0" applyFont="1" applyBorder="1" applyAlignment="1">
      <alignment horizontal="center" vertical="top" wrapText="1"/>
    </xf>
    <xf numFmtId="0" fontId="15" fillId="0" borderId="52" xfId="0" applyFont="1" applyBorder="1" applyAlignment="1">
      <alignment horizontal="center" wrapText="1"/>
    </xf>
    <xf numFmtId="0" fontId="4" fillId="6" borderId="0" xfId="0" applyFont="1" applyFill="1" applyAlignment="1">
      <alignment horizontal="center" vertical="center"/>
    </xf>
    <xf numFmtId="9" fontId="4" fillId="6" borderId="0" xfId="2" applyFont="1" applyFill="1" applyBorder="1" applyAlignment="1">
      <alignment horizontal="center" vertical="center"/>
    </xf>
    <xf numFmtId="0" fontId="20" fillId="0" borderId="0" xfId="0" applyFont="1">
      <alignment vertical="center"/>
    </xf>
    <xf numFmtId="0" fontId="16" fillId="0" borderId="0" xfId="0" applyFont="1" applyAlignment="1">
      <alignment horizontal="right" vertical="center"/>
    </xf>
    <xf numFmtId="176" fontId="16" fillId="0" borderId="35" xfId="0" applyNumberFormat="1" applyFont="1" applyBorder="1">
      <alignment vertical="center"/>
    </xf>
    <xf numFmtId="38" fontId="17" fillId="0" borderId="11" xfId="0" applyNumberFormat="1" applyFont="1" applyBorder="1">
      <alignment vertical="center"/>
    </xf>
    <xf numFmtId="176" fontId="16" fillId="0" borderId="36" xfId="0" applyNumberFormat="1" applyFont="1" applyBorder="1">
      <alignment vertical="center"/>
    </xf>
    <xf numFmtId="0" fontId="11" fillId="0" borderId="0" xfId="0" applyFont="1" applyAlignment="1">
      <alignment horizontal="left" vertical="center" wrapText="1"/>
    </xf>
    <xf numFmtId="0" fontId="26" fillId="0" borderId="0" xfId="0" applyFont="1">
      <alignment vertical="center"/>
    </xf>
    <xf numFmtId="0" fontId="10" fillId="0" borderId="0" xfId="0" applyFont="1">
      <alignment vertical="center"/>
    </xf>
    <xf numFmtId="0" fontId="1" fillId="0" borderId="0" xfId="0" applyFont="1" applyAlignment="1">
      <alignment horizontal="left" vertical="center"/>
    </xf>
    <xf numFmtId="38" fontId="19" fillId="0" borderId="139" xfId="0" applyNumberFormat="1" applyFont="1" applyBorder="1">
      <alignment vertical="center"/>
    </xf>
    <xf numFmtId="176" fontId="16" fillId="0" borderId="140" xfId="0" applyNumberFormat="1" applyFont="1" applyBorder="1">
      <alignment vertical="center"/>
    </xf>
    <xf numFmtId="38" fontId="19" fillId="0" borderId="39" xfId="0" applyNumberFormat="1" applyFont="1" applyBorder="1">
      <alignment vertical="center"/>
    </xf>
    <xf numFmtId="176" fontId="16" fillId="0" borderId="121" xfId="0" applyNumberFormat="1" applyFont="1" applyBorder="1">
      <alignment vertical="center"/>
    </xf>
    <xf numFmtId="176" fontId="16" fillId="0" borderId="40" xfId="0" applyNumberFormat="1" applyFont="1" applyBorder="1">
      <alignment vertical="center"/>
    </xf>
    <xf numFmtId="176" fontId="16" fillId="0" borderId="41" xfId="0" applyNumberFormat="1" applyFont="1" applyBorder="1">
      <alignment vertical="center"/>
    </xf>
    <xf numFmtId="38" fontId="16" fillId="0" borderId="148" xfId="0" applyNumberFormat="1" applyFont="1" applyBorder="1">
      <alignment vertical="center"/>
    </xf>
    <xf numFmtId="38" fontId="19" fillId="0" borderId="37" xfId="0" applyNumberFormat="1" applyFont="1" applyBorder="1">
      <alignment vertical="center"/>
    </xf>
    <xf numFmtId="38" fontId="19" fillId="0" borderId="139" xfId="0" applyNumberFormat="1" applyFont="1" applyBorder="1">
      <alignment vertical="center"/>
    </xf>
    <xf numFmtId="38" fontId="19" fillId="0" borderId="37" xfId="0" applyNumberFormat="1" applyFont="1" applyBorder="1">
      <alignment vertical="center"/>
    </xf>
    <xf numFmtId="176" fontId="16" fillId="0" borderId="140" xfId="0" applyNumberFormat="1" applyFont="1" applyBorder="1">
      <alignment vertical="center"/>
    </xf>
    <xf numFmtId="176" fontId="16" fillId="0" borderId="35" xfId="0" applyNumberFormat="1" applyFont="1" applyBorder="1">
      <alignment vertical="center"/>
    </xf>
    <xf numFmtId="38" fontId="16" fillId="0" borderId="85" xfId="0" applyNumberFormat="1" applyFont="1" applyBorder="1" applyAlignment="1">
      <alignment horizontal="center" vertical="center"/>
    </xf>
    <xf numFmtId="38" fontId="16" fillId="0" borderId="147" xfId="0" applyNumberFormat="1" applyFont="1" applyBorder="1" applyAlignment="1">
      <alignment horizontal="center" vertical="center"/>
    </xf>
    <xf numFmtId="38" fontId="16" fillId="0" borderId="80" xfId="0" applyNumberFormat="1" applyFont="1" applyBorder="1" applyAlignment="1">
      <alignment horizontal="center" vertical="center"/>
    </xf>
    <xf numFmtId="38" fontId="16" fillId="0" borderId="37" xfId="0" applyNumberFormat="1" applyFont="1" applyBorder="1" applyAlignment="1">
      <alignment horizontal="center" vertical="center"/>
    </xf>
    <xf numFmtId="38" fontId="16" fillId="0" borderId="35" xfId="0" applyNumberFormat="1" applyFont="1" applyBorder="1" applyAlignment="1">
      <alignment horizontal="center" vertical="center"/>
    </xf>
    <xf numFmtId="0" fontId="27" fillId="0" borderId="0" xfId="0" applyFont="1" applyAlignment="1">
      <alignment horizontal="center" vertical="center"/>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88" xfId="0" applyFont="1" applyBorder="1" applyAlignment="1">
      <alignment horizontal="center" vertical="center"/>
    </xf>
    <xf numFmtId="0" fontId="16" fillId="0" borderId="91" xfId="0" applyFont="1" applyBorder="1" applyAlignment="1">
      <alignment horizontal="center" vertical="center"/>
    </xf>
    <xf numFmtId="0" fontId="16" fillId="0" borderId="89" xfId="0" applyFont="1" applyBorder="1" applyAlignment="1">
      <alignment horizontal="center" vertical="center"/>
    </xf>
    <xf numFmtId="0" fontId="16" fillId="0" borderId="18" xfId="0" applyFont="1" applyBorder="1" applyAlignment="1">
      <alignment horizontal="center" vertical="center"/>
    </xf>
    <xf numFmtId="0" fontId="16" fillId="0" borderId="92" xfId="0" applyFont="1" applyBorder="1" applyAlignment="1">
      <alignment horizontal="center" vertical="center"/>
    </xf>
    <xf numFmtId="0" fontId="16" fillId="0" borderId="49" xfId="0" applyFont="1" applyBorder="1" applyAlignment="1">
      <alignment horizontal="center" vertical="center"/>
    </xf>
    <xf numFmtId="0" fontId="15" fillId="0" borderId="89" xfId="0" applyFont="1" applyBorder="1" applyAlignment="1">
      <alignment horizontal="center" vertical="center" wrapText="1"/>
    </xf>
    <xf numFmtId="0" fontId="15" fillId="0" borderId="118" xfId="0" applyFont="1" applyBorder="1" applyAlignment="1">
      <alignment horizontal="center" vertical="center" wrapText="1"/>
    </xf>
    <xf numFmtId="0" fontId="15" fillId="0" borderId="92" xfId="0" applyFont="1" applyBorder="1" applyAlignment="1">
      <alignment horizontal="center" vertical="center" wrapText="1"/>
    </xf>
    <xf numFmtId="0" fontId="15" fillId="0" borderId="122" xfId="0" applyFont="1" applyBorder="1" applyAlignment="1">
      <alignment horizontal="center" vertical="center" wrapText="1"/>
    </xf>
    <xf numFmtId="0" fontId="15" fillId="0" borderId="120" xfId="0" applyFont="1" applyBorder="1" applyAlignment="1">
      <alignment horizontal="center" vertical="top" wrapText="1"/>
    </xf>
    <xf numFmtId="0" fontId="16" fillId="0" borderId="18" xfId="0" applyFont="1" applyBorder="1" applyAlignment="1">
      <alignment horizontal="center" vertical="center" shrinkToFit="1"/>
    </xf>
    <xf numFmtId="0" fontId="16" fillId="0" borderId="118" xfId="0" applyFont="1" applyBorder="1" applyAlignment="1">
      <alignment horizontal="center" vertical="center" shrinkToFit="1"/>
    </xf>
    <xf numFmtId="0" fontId="16" fillId="0" borderId="126" xfId="0" applyFont="1" applyBorder="1" applyAlignment="1">
      <alignment horizontal="center" vertical="center" shrinkToFit="1"/>
    </xf>
    <xf numFmtId="0" fontId="16" fillId="0" borderId="127" xfId="0" applyFont="1" applyBorder="1" applyAlignment="1">
      <alignment horizontal="center" vertical="center" shrinkToFit="1"/>
    </xf>
    <xf numFmtId="0" fontId="15" fillId="0" borderId="92" xfId="0" applyFont="1" applyBorder="1" applyAlignment="1">
      <alignment horizontal="center" wrapText="1"/>
    </xf>
    <xf numFmtId="0" fontId="15" fillId="0" borderId="128" xfId="0" applyFont="1" applyBorder="1" applyAlignment="1">
      <alignment horizontal="center" wrapText="1"/>
    </xf>
    <xf numFmtId="0" fontId="15" fillId="0" borderId="137" xfId="0" applyFont="1" applyBorder="1" applyAlignment="1">
      <alignment horizontal="center" wrapText="1"/>
    </xf>
    <xf numFmtId="0" fontId="15" fillId="0" borderId="49" xfId="0" applyFont="1" applyBorder="1" applyAlignment="1">
      <alignment horizontal="center" wrapText="1"/>
    </xf>
    <xf numFmtId="0" fontId="16" fillId="0" borderId="138" xfId="0" applyFont="1" applyBorder="1" applyAlignment="1">
      <alignment horizontal="center" vertical="center"/>
    </xf>
    <xf numFmtId="0" fontId="16" fillId="0" borderId="129" xfId="0" applyFont="1" applyBorder="1" applyAlignment="1">
      <alignment horizontal="center" vertical="center"/>
    </xf>
    <xf numFmtId="38" fontId="19" fillId="0" borderId="39" xfId="0" applyNumberFormat="1" applyFont="1" applyBorder="1" applyAlignment="1">
      <alignment horizontal="right" vertical="center"/>
    </xf>
    <xf numFmtId="38" fontId="19" fillId="0" borderId="40" xfId="0" applyNumberFormat="1" applyFont="1" applyBorder="1" applyAlignment="1">
      <alignment horizontal="right" vertical="center"/>
    </xf>
    <xf numFmtId="0" fontId="15" fillId="0" borderId="141" xfId="0" applyFont="1" applyBorder="1" applyAlignment="1">
      <alignment horizontal="center" vertical="center" wrapText="1"/>
    </xf>
    <xf numFmtId="0" fontId="15" fillId="0" borderId="142" xfId="0" applyFont="1" applyBorder="1" applyAlignment="1">
      <alignment horizontal="center" vertical="center" wrapText="1"/>
    </xf>
    <xf numFmtId="0" fontId="15" fillId="0" borderId="0" xfId="0" applyFont="1" applyAlignment="1">
      <alignment horizontal="center" vertical="center" wrapText="1"/>
    </xf>
    <xf numFmtId="0" fontId="15" fillId="0" borderId="130" xfId="0" applyFont="1" applyBorder="1" applyAlignment="1">
      <alignment horizontal="center" vertical="center" wrapText="1"/>
    </xf>
    <xf numFmtId="0" fontId="15" fillId="0" borderId="131" xfId="0" applyFont="1" applyBorder="1" applyAlignment="1">
      <alignment horizontal="center" vertical="center" wrapText="1"/>
    </xf>
    <xf numFmtId="0" fontId="15" fillId="0" borderId="132" xfId="0" applyFont="1" applyBorder="1" applyAlignment="1">
      <alignment horizontal="center" vertical="center" wrapText="1"/>
    </xf>
    <xf numFmtId="0" fontId="16" fillId="0" borderId="145" xfId="0" applyFont="1" applyBorder="1" applyAlignment="1">
      <alignment horizontal="center" vertical="center"/>
    </xf>
    <xf numFmtId="0" fontId="16" fillId="0" borderId="42" xfId="0" applyFont="1" applyBorder="1" applyAlignment="1">
      <alignment horizontal="center" vertical="center"/>
    </xf>
    <xf numFmtId="0" fontId="16" fillId="0" borderId="38" xfId="0" applyFont="1" applyBorder="1" applyAlignment="1">
      <alignment horizontal="center" vertical="center"/>
    </xf>
    <xf numFmtId="0" fontId="16" fillId="0" borderId="134" xfId="0" applyFont="1" applyBorder="1" applyAlignment="1">
      <alignment horizontal="center" vertical="center"/>
    </xf>
    <xf numFmtId="0" fontId="16" fillId="0" borderId="123" xfId="0" applyFont="1" applyBorder="1" applyAlignment="1">
      <alignment horizontal="center" vertical="center"/>
    </xf>
    <xf numFmtId="0" fontId="16" fillId="0" borderId="90" xfId="0" applyFont="1" applyBorder="1" applyAlignment="1">
      <alignment horizontal="center" vertical="center"/>
    </xf>
    <xf numFmtId="0" fontId="16" fillId="0" borderId="125" xfId="0" applyFont="1" applyBorder="1" applyAlignment="1">
      <alignment horizontal="center" vertical="center"/>
    </xf>
    <xf numFmtId="0" fontId="16" fillId="0" borderId="135" xfId="0" applyFont="1" applyBorder="1" applyAlignment="1">
      <alignment horizontal="center" vertical="center"/>
    </xf>
    <xf numFmtId="0" fontId="24" fillId="0" borderId="0" xfId="0" applyFont="1" applyAlignment="1">
      <alignment horizontal="left" vertical="center"/>
    </xf>
    <xf numFmtId="0" fontId="16" fillId="0" borderId="0" xfId="0" applyFont="1" applyAlignment="1">
      <alignment horizontal="left" vertical="center" wrapText="1"/>
    </xf>
    <xf numFmtId="38" fontId="4" fillId="0" borderId="109" xfId="1" applyFont="1" applyBorder="1" applyAlignment="1">
      <alignment horizontal="center" vertical="center" wrapText="1"/>
    </xf>
    <xf numFmtId="38" fontId="4" fillId="0" borderId="110" xfId="1" applyFont="1" applyBorder="1" applyAlignment="1">
      <alignment horizontal="center" vertical="center" wrapText="1"/>
    </xf>
    <xf numFmtId="38" fontId="4" fillId="0" borderId="99" xfId="1" applyFont="1" applyBorder="1" applyAlignment="1">
      <alignment horizontal="center" vertical="center" wrapText="1"/>
    </xf>
    <xf numFmtId="38" fontId="4" fillId="0" borderId="100" xfId="1" applyFont="1" applyBorder="1" applyAlignment="1">
      <alignment horizontal="center" vertical="center" wrapText="1"/>
    </xf>
    <xf numFmtId="0" fontId="16" fillId="0" borderId="83" xfId="0" applyFont="1" applyBorder="1" applyAlignment="1">
      <alignment horizontal="center" vertical="center" shrinkToFit="1"/>
    </xf>
    <xf numFmtId="0" fontId="16" fillId="0" borderId="78" xfId="0" applyFont="1" applyBorder="1" applyAlignment="1">
      <alignment horizontal="center" vertical="center" shrinkToFit="1"/>
    </xf>
    <xf numFmtId="0" fontId="16" fillId="0" borderId="77" xfId="0" applyFont="1" applyBorder="1" applyAlignment="1">
      <alignment horizontal="center" vertical="center" shrinkToFit="1"/>
    </xf>
    <xf numFmtId="0" fontId="11" fillId="0" borderId="96"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93" xfId="0" applyFont="1" applyBorder="1" applyAlignment="1">
      <alignment horizontal="center" vertical="center" wrapText="1"/>
    </xf>
    <xf numFmtId="0" fontId="16" fillId="0" borderId="97" xfId="0" applyFont="1" applyBorder="1" applyAlignment="1">
      <alignment horizontal="center" vertical="center" shrinkToFit="1"/>
    </xf>
    <xf numFmtId="0" fontId="16" fillId="0" borderId="98" xfId="0" applyFont="1" applyBorder="1" applyAlignment="1">
      <alignment horizontal="center" vertical="center" shrinkToFit="1"/>
    </xf>
    <xf numFmtId="0" fontId="16" fillId="0" borderId="87" xfId="0" applyFont="1" applyBorder="1" applyAlignment="1">
      <alignment horizontal="center" vertical="center" shrinkToFit="1"/>
    </xf>
    <xf numFmtId="0" fontId="16" fillId="0" borderId="115" xfId="0" applyFont="1" applyBorder="1" applyAlignment="1">
      <alignment horizontal="center" vertical="center" shrinkToFit="1"/>
    </xf>
    <xf numFmtId="38" fontId="4" fillId="0" borderId="106" xfId="1" applyFont="1" applyBorder="1" applyAlignment="1">
      <alignment horizontal="center" vertical="center" wrapText="1"/>
    </xf>
    <xf numFmtId="38" fontId="4" fillId="0" borderId="107" xfId="1" applyFont="1" applyBorder="1" applyAlignment="1">
      <alignment horizontal="center" vertical="center" wrapText="1"/>
    </xf>
    <xf numFmtId="38" fontId="4" fillId="0" borderId="97" xfId="1" applyFont="1" applyBorder="1" applyAlignment="1">
      <alignment horizontal="center" vertical="center" wrapText="1"/>
    </xf>
    <xf numFmtId="38" fontId="4" fillId="0" borderId="98" xfId="1" applyFont="1" applyBorder="1" applyAlignment="1">
      <alignment horizontal="center" vertical="center" wrapText="1"/>
    </xf>
    <xf numFmtId="38" fontId="4" fillId="0" borderId="112" xfId="1" applyFont="1" applyBorder="1" applyAlignment="1">
      <alignment horizontal="center" vertical="center" wrapText="1"/>
    </xf>
    <xf numFmtId="38" fontId="4" fillId="0" borderId="113" xfId="1" applyFont="1" applyBorder="1" applyAlignment="1">
      <alignment horizontal="center" vertical="center" wrapText="1"/>
    </xf>
    <xf numFmtId="38" fontId="4" fillId="0" borderId="102" xfId="1" applyFont="1" applyBorder="1" applyAlignment="1">
      <alignment horizontal="center" vertical="center" wrapText="1"/>
    </xf>
    <xf numFmtId="38" fontId="4" fillId="0" borderId="103" xfId="1" applyFont="1" applyBorder="1" applyAlignment="1">
      <alignment horizontal="center" vertical="center" wrapText="1"/>
    </xf>
    <xf numFmtId="38" fontId="4" fillId="0" borderId="38" xfId="1" applyFont="1" applyBorder="1" applyAlignment="1">
      <alignment horizontal="center" vertical="center" wrapText="1"/>
    </xf>
    <xf numFmtId="38" fontId="4" fillId="0" borderId="11" xfId="1" applyFont="1" applyBorder="1" applyAlignment="1">
      <alignment horizontal="center" vertical="center" wrapText="1"/>
    </xf>
    <xf numFmtId="0" fontId="11" fillId="0" borderId="11" xfId="0" applyFont="1" applyBorder="1" applyAlignment="1">
      <alignment horizontal="right" vertical="center" wrapText="1"/>
    </xf>
    <xf numFmtId="0" fontId="13" fillId="0" borderId="89" xfId="0" applyFont="1" applyBorder="1" applyAlignment="1">
      <alignment horizontal="center" vertical="top" wrapText="1"/>
    </xf>
    <xf numFmtId="0" fontId="13" fillId="0" borderId="18" xfId="0" applyFont="1" applyBorder="1" applyAlignment="1">
      <alignment horizontal="center" vertical="top" wrapText="1"/>
    </xf>
    <xf numFmtId="0" fontId="13" fillId="0" borderId="90" xfId="0" applyFont="1" applyBorder="1" applyAlignment="1">
      <alignment horizontal="center" vertical="top" wrapText="1"/>
    </xf>
    <xf numFmtId="0" fontId="13" fillId="0" borderId="92" xfId="0" applyFont="1" applyBorder="1" applyAlignment="1">
      <alignment horizontal="center" wrapText="1"/>
    </xf>
    <xf numFmtId="0" fontId="13" fillId="0" borderId="49" xfId="0" applyFont="1" applyBorder="1" applyAlignment="1">
      <alignment horizontal="center" wrapText="1"/>
    </xf>
    <xf numFmtId="0" fontId="13" fillId="0" borderId="93" xfId="0" applyFont="1" applyBorder="1" applyAlignment="1">
      <alignment horizontal="center" wrapText="1"/>
    </xf>
    <xf numFmtId="38" fontId="4" fillId="0" borderId="94" xfId="1" applyFont="1" applyBorder="1" applyAlignment="1">
      <alignment horizontal="center" vertical="center" wrapText="1"/>
    </xf>
    <xf numFmtId="38" fontId="4" fillId="0" borderId="95" xfId="1" applyFont="1" applyBorder="1" applyAlignment="1">
      <alignment horizontal="center" vertical="center" wrapText="1"/>
    </xf>
    <xf numFmtId="0" fontId="23" fillId="0" borderId="0" xfId="0" applyFont="1" applyAlignment="1">
      <alignment horizontal="right" vertical="center"/>
    </xf>
    <xf numFmtId="38" fontId="4" fillId="0" borderId="87" xfId="1" applyFont="1" applyBorder="1" applyAlignment="1">
      <alignment horizontal="center" vertical="center" wrapText="1"/>
    </xf>
    <xf numFmtId="38" fontId="4" fillId="0" borderId="86" xfId="1" applyFont="1" applyBorder="1" applyAlignment="1">
      <alignment horizontal="center" vertical="center" wrapText="1"/>
    </xf>
    <xf numFmtId="38" fontId="4" fillId="0" borderId="85" xfId="1" applyFont="1" applyBorder="1" applyAlignment="1">
      <alignment horizontal="center" vertical="center" wrapText="1"/>
    </xf>
    <xf numFmtId="38" fontId="4" fillId="0" borderId="80" xfId="1" applyFont="1" applyBorder="1" applyAlignment="1">
      <alignment horizontal="center" vertical="center" wrapText="1"/>
    </xf>
    <xf numFmtId="38" fontId="4" fillId="0" borderId="84" xfId="1" applyFont="1" applyBorder="1" applyAlignment="1">
      <alignment horizontal="center" vertical="center" wrapText="1"/>
    </xf>
    <xf numFmtId="38" fontId="4" fillId="0" borderId="79" xfId="1" applyFont="1" applyBorder="1" applyAlignment="1">
      <alignment horizontal="center" vertical="center" wrapText="1"/>
    </xf>
    <xf numFmtId="38" fontId="4" fillId="0" borderId="92" xfId="1" applyFont="1" applyBorder="1" applyAlignment="1">
      <alignment horizontal="center" vertical="center" wrapText="1"/>
    </xf>
    <xf numFmtId="38" fontId="4" fillId="0" borderId="49" xfId="1" applyFont="1" applyBorder="1" applyAlignment="1">
      <alignment horizontal="center" vertical="center" wrapText="1"/>
    </xf>
    <xf numFmtId="0" fontId="11" fillId="0" borderId="0" xfId="0" applyFont="1" applyAlignment="1">
      <alignment horizontal="left" vertical="center"/>
    </xf>
    <xf numFmtId="0" fontId="15" fillId="0" borderId="89" xfId="0" applyFont="1" applyBorder="1" applyAlignment="1">
      <alignment horizontal="center" vertical="top" wrapText="1"/>
    </xf>
    <xf numFmtId="0" fontId="15" fillId="0" borderId="124" xfId="0" applyFont="1" applyBorder="1" applyAlignment="1">
      <alignment horizontal="center" vertical="top" wrapText="1"/>
    </xf>
    <xf numFmtId="0" fontId="15" fillId="0" borderId="136" xfId="0" applyFont="1" applyBorder="1" applyAlignment="1">
      <alignment horizontal="center" vertical="top" wrapText="1"/>
    </xf>
    <xf numFmtId="0" fontId="15" fillId="0" borderId="18" xfId="0" applyFont="1" applyBorder="1" applyAlignment="1">
      <alignment horizontal="center" vertical="top" wrapText="1"/>
    </xf>
    <xf numFmtId="0" fontId="16" fillId="0" borderId="136" xfId="0" applyFont="1" applyBorder="1" applyAlignment="1">
      <alignment horizontal="center" vertical="center" shrinkToFit="1"/>
    </xf>
    <xf numFmtId="0" fontId="16" fillId="0" borderId="146" xfId="0" applyFont="1" applyBorder="1" applyAlignment="1">
      <alignment horizontal="center" vertical="center" shrinkToFit="1"/>
    </xf>
    <xf numFmtId="0" fontId="16" fillId="0" borderId="104" xfId="0" applyFont="1" applyBorder="1" applyAlignment="1">
      <alignment horizontal="center" vertical="center" wrapText="1"/>
    </xf>
    <xf numFmtId="0" fontId="16" fillId="0" borderId="116"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82" xfId="0" applyFont="1" applyBorder="1" applyAlignment="1">
      <alignment horizontal="center" vertical="center" wrapText="1"/>
    </xf>
    <xf numFmtId="0" fontId="15" fillId="0" borderId="117"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2" xfId="0" applyFont="1" applyBorder="1" applyAlignment="1">
      <alignment horizontal="center" vertical="center" wrapText="1"/>
    </xf>
    <xf numFmtId="38" fontId="16" fillId="0" borderId="133" xfId="0" applyNumberFormat="1" applyFont="1" applyBorder="1" applyAlignment="1">
      <alignment horizontal="center" vertical="center"/>
    </xf>
    <xf numFmtId="38" fontId="19" fillId="0" borderId="143" xfId="0" applyNumberFormat="1" applyFont="1" applyBorder="1" applyAlignment="1">
      <alignment horizontal="right" vertical="center"/>
    </xf>
    <xf numFmtId="38" fontId="19" fillId="0" borderId="144" xfId="0" applyNumberFormat="1" applyFont="1" applyBorder="1" applyAlignment="1">
      <alignment horizontal="right" vertical="center"/>
    </xf>
    <xf numFmtId="0" fontId="16" fillId="0" borderId="11" xfId="0" applyFont="1" applyBorder="1" applyAlignment="1">
      <alignment horizontal="center" vertical="center"/>
    </xf>
    <xf numFmtId="0" fontId="16" fillId="0" borderId="126" xfId="0" applyFont="1" applyBorder="1" applyAlignment="1">
      <alignment horizontal="center" vertical="center"/>
    </xf>
    <xf numFmtId="0" fontId="15" fillId="0" borderId="90" xfId="0" applyFont="1" applyBorder="1" applyAlignment="1">
      <alignment horizontal="center" vertical="top" wrapText="1"/>
    </xf>
    <xf numFmtId="0" fontId="16" fillId="0" borderId="0" xfId="0" applyFont="1" applyAlignment="1">
      <alignment horizontal="left" vertical="center"/>
    </xf>
    <xf numFmtId="0" fontId="15" fillId="0" borderId="119" xfId="0" applyFont="1" applyBorder="1" applyAlignment="1">
      <alignment horizontal="center" wrapTex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6" fillId="0" borderId="54" xfId="0" applyFont="1" applyBorder="1" applyAlignment="1">
      <alignment horizontal="center" vertical="center" wrapText="1"/>
    </xf>
    <xf numFmtId="0" fontId="16" fillId="0" borderId="40"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0" fontId="16" fillId="0" borderId="40"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xf>
    <xf numFmtId="0" fontId="16" fillId="0" borderId="19" xfId="0" applyFont="1" applyBorder="1" applyAlignment="1">
      <alignment horizontal="center" vertical="center"/>
    </xf>
    <xf numFmtId="0" fontId="16" fillId="0" borderId="5"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5" fillId="0" borderId="0" xfId="0" applyFont="1" applyAlignment="1">
      <alignment horizontal="left" vertical="center"/>
    </xf>
    <xf numFmtId="0" fontId="1" fillId="0" borderId="0" xfId="0" applyFont="1" applyAlignment="1">
      <alignment horizontal="left"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1"/>
  <sheetViews>
    <sheetView showGridLines="0" tabSelected="1" view="pageBreakPreview" zoomScaleNormal="100" zoomScaleSheetLayoutView="100" workbookViewId="0">
      <selection activeCell="A33" sqref="A33:M33"/>
    </sheetView>
  </sheetViews>
  <sheetFormatPr defaultColWidth="8.7109375" defaultRowHeight="16.5" x14ac:dyDescent="0.25"/>
  <cols>
    <col min="1" max="1" width="12.7109375" style="1" customWidth="1"/>
    <col min="2" max="2" width="8.7109375" style="1" customWidth="1"/>
    <col min="3" max="3" width="2.7109375" style="1" customWidth="1"/>
    <col min="4" max="4" width="8.7109375" style="1" customWidth="1"/>
    <col min="5" max="5" width="2.7109375" style="1" customWidth="1"/>
    <col min="6" max="6" width="8.7109375" style="1" customWidth="1"/>
    <col min="7" max="7" width="2.7109375" style="1" customWidth="1"/>
    <col min="8" max="8" width="8.7109375" style="1" customWidth="1"/>
    <col min="9" max="9" width="2.7109375" style="1" customWidth="1"/>
    <col min="10" max="10" width="8.7109375" style="1" customWidth="1"/>
    <col min="11" max="11" width="2.7109375" style="1" customWidth="1"/>
    <col min="12" max="12" width="8.7109375" style="1" customWidth="1"/>
    <col min="13" max="16384" width="8.7109375" style="1"/>
  </cols>
  <sheetData>
    <row r="1" spans="1:16" ht="22.5" customHeight="1" x14ac:dyDescent="0.25">
      <c r="A1" s="99"/>
      <c r="B1" s="99"/>
      <c r="C1" s="118" t="s">
        <v>74</v>
      </c>
      <c r="D1" s="118"/>
      <c r="E1" s="118"/>
      <c r="F1" s="118"/>
      <c r="G1" s="118"/>
      <c r="H1" s="118"/>
      <c r="I1" s="118"/>
      <c r="J1" s="118"/>
      <c r="K1" s="99"/>
      <c r="L1" s="99"/>
      <c r="M1" s="99"/>
      <c r="N1" s="160"/>
      <c r="O1" s="160"/>
      <c r="P1" s="160"/>
    </row>
    <row r="2" spans="1:16" ht="12" customHeight="1" x14ac:dyDescent="0.25">
      <c r="A2" s="196" t="s">
        <v>72</v>
      </c>
      <c r="B2" s="196"/>
      <c r="C2" s="196"/>
      <c r="D2" s="196"/>
      <c r="E2" s="196"/>
      <c r="F2" s="196"/>
      <c r="G2" s="196"/>
      <c r="H2" s="196"/>
      <c r="I2" s="196"/>
      <c r="J2" s="196"/>
      <c r="K2" s="196"/>
      <c r="L2" s="196"/>
      <c r="M2" s="196"/>
      <c r="N2" s="13" t="s">
        <v>0</v>
      </c>
      <c r="O2" s="14" t="s">
        <v>5</v>
      </c>
      <c r="P2" s="1" t="s">
        <v>83</v>
      </c>
    </row>
    <row r="3" spans="1:16" ht="12" customHeight="1" x14ac:dyDescent="0.25">
      <c r="A3" s="205" t="s">
        <v>3</v>
      </c>
      <c r="B3" s="205"/>
      <c r="C3" s="205"/>
      <c r="D3" s="205"/>
      <c r="E3" s="205"/>
      <c r="F3" s="205"/>
      <c r="G3" s="205"/>
      <c r="H3" s="205"/>
      <c r="I3" s="205"/>
      <c r="J3" s="205"/>
      <c r="K3" s="67"/>
      <c r="L3" s="67"/>
      <c r="M3" s="67"/>
      <c r="N3" s="15">
        <v>6</v>
      </c>
      <c r="O3" s="16">
        <v>0.1</v>
      </c>
      <c r="P3" s="16">
        <v>0.08</v>
      </c>
    </row>
    <row r="4" spans="1:16" ht="12" customHeight="1" thickBot="1" x14ac:dyDescent="0.3">
      <c r="A4" s="87" t="s">
        <v>92</v>
      </c>
      <c r="B4" s="92"/>
      <c r="C4" s="92"/>
      <c r="D4" s="92"/>
      <c r="E4" s="92"/>
      <c r="F4" s="92"/>
      <c r="G4" s="92"/>
      <c r="H4" s="92"/>
      <c r="I4" s="92"/>
      <c r="J4" s="92"/>
      <c r="K4" s="93"/>
      <c r="L4" s="93"/>
      <c r="M4" s="93" t="s">
        <v>62</v>
      </c>
      <c r="N4" s="90"/>
      <c r="O4" s="91"/>
    </row>
    <row r="5" spans="1:16" ht="12" customHeight="1" x14ac:dyDescent="0.25">
      <c r="A5" s="123" t="s">
        <v>63</v>
      </c>
      <c r="B5" s="125" t="s">
        <v>64</v>
      </c>
      <c r="C5" s="157"/>
      <c r="D5" s="125" t="s">
        <v>65</v>
      </c>
      <c r="E5" s="157"/>
      <c r="F5" s="206" t="s">
        <v>66</v>
      </c>
      <c r="G5" s="207"/>
      <c r="H5" s="208" t="s">
        <v>55</v>
      </c>
      <c r="I5" s="209"/>
      <c r="J5" s="207"/>
      <c r="K5" s="210" t="s">
        <v>67</v>
      </c>
      <c r="L5" s="134"/>
      <c r="M5" s="135"/>
      <c r="N5" s="90"/>
      <c r="O5" s="91"/>
    </row>
    <row r="6" spans="1:16" ht="12" customHeight="1" x14ac:dyDescent="0.25">
      <c r="A6" s="156"/>
      <c r="B6" s="158"/>
      <c r="C6" s="159"/>
      <c r="D6" s="158"/>
      <c r="E6" s="159"/>
      <c r="F6" s="138" t="s">
        <v>56</v>
      </c>
      <c r="G6" s="139"/>
      <c r="H6" s="140" t="s">
        <v>56</v>
      </c>
      <c r="I6" s="141"/>
      <c r="J6" s="139"/>
      <c r="K6" s="211"/>
      <c r="L6" s="136"/>
      <c r="M6" s="137"/>
      <c r="N6" s="90"/>
      <c r="O6" s="91"/>
    </row>
    <row r="7" spans="1:16" ht="12" customHeight="1" x14ac:dyDescent="0.25">
      <c r="A7" s="142" t="s">
        <v>68</v>
      </c>
      <c r="B7" s="109">
        <v>85750</v>
      </c>
      <c r="C7" s="111" t="s">
        <v>6</v>
      </c>
      <c r="D7" s="101">
        <v>10000</v>
      </c>
      <c r="E7" s="102" t="s">
        <v>6</v>
      </c>
      <c r="F7" s="103">
        <v>55000</v>
      </c>
      <c r="G7" s="104" t="s">
        <v>6</v>
      </c>
      <c r="H7" s="144">
        <f>B7+D7+F7</f>
        <v>150750</v>
      </c>
      <c r="I7" s="145"/>
      <c r="J7" s="94" t="s">
        <v>6</v>
      </c>
      <c r="K7" s="146" t="s">
        <v>69</v>
      </c>
      <c r="L7" s="146"/>
      <c r="M7" s="147"/>
      <c r="N7" s="90"/>
      <c r="O7" s="91"/>
    </row>
    <row r="8" spans="1:16" ht="12" customHeight="1" x14ac:dyDescent="0.25">
      <c r="A8" s="121"/>
      <c r="B8" s="110"/>
      <c r="C8" s="112"/>
      <c r="D8" s="113" t="s">
        <v>85</v>
      </c>
      <c r="E8" s="114"/>
      <c r="F8" s="113" t="s">
        <v>85</v>
      </c>
      <c r="G8" s="114"/>
      <c r="H8" s="113" t="s">
        <v>4</v>
      </c>
      <c r="I8" s="115"/>
      <c r="J8" s="221"/>
      <c r="K8" s="148"/>
      <c r="L8" s="148"/>
      <c r="M8" s="149"/>
      <c r="N8" s="90"/>
      <c r="O8" s="91"/>
    </row>
    <row r="9" spans="1:16" ht="12" customHeight="1" x14ac:dyDescent="0.25">
      <c r="A9" s="121"/>
      <c r="B9" s="116" t="s">
        <v>86</v>
      </c>
      <c r="C9" s="117"/>
      <c r="D9" s="108">
        <v>11000</v>
      </c>
      <c r="E9" s="94" t="s">
        <v>51</v>
      </c>
      <c r="F9" s="108">
        <v>59400</v>
      </c>
      <c r="G9" s="94" t="s">
        <v>51</v>
      </c>
      <c r="H9" s="222">
        <f>(((D7*$O$3)+(F7*$P$3))+D7+F7)+B7</f>
        <v>156150</v>
      </c>
      <c r="I9" s="223"/>
      <c r="J9" s="94" t="s">
        <v>6</v>
      </c>
      <c r="K9" s="148"/>
      <c r="L9" s="148"/>
      <c r="M9" s="149"/>
      <c r="N9" s="90"/>
      <c r="O9" s="91"/>
    </row>
    <row r="10" spans="1:16" ht="12" customHeight="1" thickBot="1" x14ac:dyDescent="0.3">
      <c r="A10" s="143"/>
      <c r="B10" s="95"/>
      <c r="C10" s="96"/>
      <c r="D10" s="154" t="s">
        <v>87</v>
      </c>
      <c r="E10" s="155"/>
      <c r="F10" s="154" t="s">
        <v>87</v>
      </c>
      <c r="G10" s="155"/>
      <c r="H10" s="152" t="s">
        <v>70</v>
      </c>
      <c r="I10" s="224"/>
      <c r="J10" s="155"/>
      <c r="K10" s="150"/>
      <c r="L10" s="150"/>
      <c r="M10" s="151"/>
      <c r="N10" s="90"/>
      <c r="O10" s="91"/>
    </row>
    <row r="11" spans="1:16" ht="12" customHeight="1" thickBot="1" x14ac:dyDescent="0.3">
      <c r="A11" s="98" t="s">
        <v>73</v>
      </c>
      <c r="B11" s="92"/>
      <c r="C11" s="92"/>
      <c r="D11" s="92"/>
      <c r="E11" s="92"/>
      <c r="F11" s="92"/>
      <c r="G11" s="92"/>
      <c r="H11" s="92"/>
      <c r="I11" s="92"/>
      <c r="J11" s="92"/>
      <c r="K11" s="93"/>
      <c r="L11" s="93"/>
      <c r="M11" s="93" t="s">
        <v>62</v>
      </c>
      <c r="N11" s="90"/>
      <c r="O11" s="91"/>
    </row>
    <row r="12" spans="1:16" ht="12" customHeight="1" x14ac:dyDescent="0.25">
      <c r="A12" s="123" t="s">
        <v>63</v>
      </c>
      <c r="B12" s="125" t="s">
        <v>64</v>
      </c>
      <c r="C12" s="157"/>
      <c r="D12" s="125" t="s">
        <v>65</v>
      </c>
      <c r="E12" s="126"/>
      <c r="F12" s="206" t="s">
        <v>66</v>
      </c>
      <c r="G12" s="207"/>
      <c r="H12" s="208" t="s">
        <v>55</v>
      </c>
      <c r="I12" s="209"/>
      <c r="J12" s="226"/>
      <c r="K12" s="134" t="s">
        <v>67</v>
      </c>
      <c r="L12" s="134"/>
      <c r="M12" s="135"/>
      <c r="N12" s="90"/>
      <c r="O12" s="91"/>
    </row>
    <row r="13" spans="1:16" ht="12" customHeight="1" x14ac:dyDescent="0.25">
      <c r="A13" s="156"/>
      <c r="B13" s="158"/>
      <c r="C13" s="159"/>
      <c r="D13" s="158"/>
      <c r="E13" s="225"/>
      <c r="F13" s="138" t="s">
        <v>56</v>
      </c>
      <c r="G13" s="139"/>
      <c r="H13" s="140" t="s">
        <v>56</v>
      </c>
      <c r="I13" s="141"/>
      <c r="J13" s="139"/>
      <c r="K13" s="136"/>
      <c r="L13" s="136"/>
      <c r="M13" s="137"/>
      <c r="N13" s="90"/>
      <c r="O13" s="91"/>
    </row>
    <row r="14" spans="1:16" ht="12" customHeight="1" x14ac:dyDescent="0.25">
      <c r="A14" s="142" t="s">
        <v>68</v>
      </c>
      <c r="B14" s="109">
        <v>71750</v>
      </c>
      <c r="C14" s="111" t="s">
        <v>6</v>
      </c>
      <c r="D14" s="101">
        <v>10000</v>
      </c>
      <c r="E14" s="102" t="s">
        <v>6</v>
      </c>
      <c r="F14" s="103">
        <v>55000</v>
      </c>
      <c r="G14" s="104" t="s">
        <v>6</v>
      </c>
      <c r="H14" s="144">
        <f>B14+D14+F14</f>
        <v>136750</v>
      </c>
      <c r="I14" s="145"/>
      <c r="J14" s="94" t="s">
        <v>6</v>
      </c>
      <c r="K14" s="146" t="s">
        <v>69</v>
      </c>
      <c r="L14" s="146"/>
      <c r="M14" s="147"/>
      <c r="N14" s="90"/>
      <c r="O14" s="91"/>
    </row>
    <row r="15" spans="1:16" ht="12" customHeight="1" x14ac:dyDescent="0.25">
      <c r="A15" s="121"/>
      <c r="B15" s="110"/>
      <c r="C15" s="112"/>
      <c r="D15" s="113" t="s">
        <v>85</v>
      </c>
      <c r="E15" s="114"/>
      <c r="F15" s="113" t="s">
        <v>85</v>
      </c>
      <c r="G15" s="114"/>
      <c r="H15" s="113" t="s">
        <v>4</v>
      </c>
      <c r="I15" s="115"/>
      <c r="J15" s="221"/>
      <c r="K15" s="148"/>
      <c r="L15" s="148"/>
      <c r="M15" s="149"/>
      <c r="N15" s="90"/>
      <c r="O15" s="91"/>
    </row>
    <row r="16" spans="1:16" ht="12" customHeight="1" x14ac:dyDescent="0.25">
      <c r="A16" s="121"/>
      <c r="B16" s="116" t="s">
        <v>86</v>
      </c>
      <c r="C16" s="117"/>
      <c r="D16" s="108">
        <v>11000</v>
      </c>
      <c r="E16" s="94" t="s">
        <v>51</v>
      </c>
      <c r="F16" s="108">
        <v>59400</v>
      </c>
      <c r="G16" s="94" t="s">
        <v>51</v>
      </c>
      <c r="H16" s="222">
        <f>(((D14*$O$3)+(F14*$P$3))+D14+F14)+B14</f>
        <v>142150</v>
      </c>
      <c r="I16" s="223"/>
      <c r="J16" s="94" t="s">
        <v>6</v>
      </c>
      <c r="K16" s="148"/>
      <c r="L16" s="148"/>
      <c r="M16" s="149"/>
      <c r="N16" s="90"/>
      <c r="O16" s="91"/>
    </row>
    <row r="17" spans="1:15" ht="12" customHeight="1" thickBot="1" x14ac:dyDescent="0.3">
      <c r="A17" s="143"/>
      <c r="B17" s="95"/>
      <c r="C17" s="96"/>
      <c r="D17" s="154" t="s">
        <v>87</v>
      </c>
      <c r="E17" s="155"/>
      <c r="F17" s="154" t="s">
        <v>87</v>
      </c>
      <c r="G17" s="155"/>
      <c r="H17" s="152" t="s">
        <v>70</v>
      </c>
      <c r="I17" s="224"/>
      <c r="J17" s="155"/>
      <c r="K17" s="150"/>
      <c r="L17" s="150"/>
      <c r="M17" s="151"/>
      <c r="N17" s="90"/>
      <c r="O17" s="91"/>
    </row>
    <row r="18" spans="1:15" ht="12" customHeight="1" thickBot="1" x14ac:dyDescent="0.3">
      <c r="A18" s="120" t="s">
        <v>54</v>
      </c>
      <c r="B18" s="120"/>
      <c r="C18" s="120"/>
      <c r="D18" s="120"/>
      <c r="E18" s="120"/>
      <c r="F18" s="120"/>
      <c r="G18" s="120"/>
      <c r="H18" s="120"/>
      <c r="I18" s="120"/>
      <c r="J18" s="120"/>
      <c r="K18" s="120"/>
      <c r="L18" s="120"/>
      <c r="M18" s="120"/>
    </row>
    <row r="19" spans="1:15" ht="12" customHeight="1" x14ac:dyDescent="0.25">
      <c r="A19" s="123" t="s">
        <v>7</v>
      </c>
      <c r="B19" s="125" t="s">
        <v>9</v>
      </c>
      <c r="C19" s="126"/>
      <c r="D19" s="133" t="s">
        <v>50</v>
      </c>
      <c r="E19" s="133"/>
      <c r="F19" s="129" t="s">
        <v>55</v>
      </c>
      <c r="G19" s="130"/>
      <c r="H19" s="86"/>
      <c r="I19" s="86"/>
      <c r="J19" s="86"/>
      <c r="K19" s="86"/>
      <c r="L19" s="86"/>
    </row>
    <row r="20" spans="1:15" ht="12" customHeight="1" x14ac:dyDescent="0.25">
      <c r="A20" s="124"/>
      <c r="B20" s="127"/>
      <c r="C20" s="128"/>
      <c r="D20" s="228" t="s">
        <v>57</v>
      </c>
      <c r="E20" s="228"/>
      <c r="F20" s="131" t="s">
        <v>56</v>
      </c>
      <c r="G20" s="132"/>
      <c r="H20" s="86"/>
      <c r="I20" s="86"/>
      <c r="J20" s="86"/>
      <c r="K20" s="86"/>
      <c r="L20" s="86"/>
    </row>
    <row r="21" spans="1:15" ht="12" customHeight="1" x14ac:dyDescent="0.25">
      <c r="A21" s="121" t="s">
        <v>8</v>
      </c>
      <c r="B21" s="103">
        <v>31000</v>
      </c>
      <c r="C21" s="105" t="s">
        <v>6</v>
      </c>
      <c r="D21" s="103">
        <v>800</v>
      </c>
      <c r="E21" s="104" t="s">
        <v>51</v>
      </c>
      <c r="F21" s="103">
        <f>B21+(D21*30)</f>
        <v>55000</v>
      </c>
      <c r="G21" s="106" t="s">
        <v>51</v>
      </c>
      <c r="H21" s="85"/>
      <c r="I21" s="85"/>
      <c r="J21" s="83"/>
      <c r="K21" s="83"/>
      <c r="L21" s="84"/>
    </row>
    <row r="22" spans="1:15" ht="12" customHeight="1" x14ac:dyDescent="0.25">
      <c r="A22" s="121"/>
      <c r="B22" s="113" t="s">
        <v>85</v>
      </c>
      <c r="C22" s="114"/>
      <c r="D22" s="113" t="s">
        <v>85</v>
      </c>
      <c r="E22" s="114"/>
      <c r="F22" s="113" t="s">
        <v>85</v>
      </c>
      <c r="G22" s="115"/>
      <c r="H22" s="107"/>
      <c r="I22" s="85"/>
      <c r="J22" s="83"/>
      <c r="K22" s="83"/>
      <c r="L22" s="84"/>
    </row>
    <row r="23" spans="1:15" ht="12" customHeight="1" x14ac:dyDescent="0.25">
      <c r="A23" s="121"/>
      <c r="B23" s="108">
        <v>33480</v>
      </c>
      <c r="C23" s="94" t="s">
        <v>51</v>
      </c>
      <c r="D23" s="108">
        <v>864</v>
      </c>
      <c r="E23" s="94" t="s">
        <v>51</v>
      </c>
      <c r="F23" s="108">
        <v>59400</v>
      </c>
      <c r="G23" s="84" t="s">
        <v>51</v>
      </c>
      <c r="H23" s="107"/>
      <c r="I23" s="85"/>
      <c r="J23" s="83"/>
      <c r="K23" s="83"/>
      <c r="L23" s="84"/>
    </row>
    <row r="24" spans="1:15" ht="12" customHeight="1" thickBot="1" x14ac:dyDescent="0.3">
      <c r="A24" s="122"/>
      <c r="B24" s="154" t="s">
        <v>87</v>
      </c>
      <c r="C24" s="155"/>
      <c r="D24" s="154" t="s">
        <v>87</v>
      </c>
      <c r="E24" s="155"/>
      <c r="F24" s="152" t="s">
        <v>87</v>
      </c>
      <c r="G24" s="153"/>
      <c r="H24" s="87"/>
      <c r="I24" s="87"/>
      <c r="J24" s="87"/>
      <c r="K24" s="87"/>
      <c r="L24" s="87"/>
    </row>
    <row r="25" spans="1:15" ht="12" customHeight="1" x14ac:dyDescent="0.25">
      <c r="A25" s="227" t="s">
        <v>84</v>
      </c>
      <c r="B25" s="227"/>
      <c r="C25" s="227"/>
      <c r="D25" s="227"/>
      <c r="E25" s="227"/>
      <c r="F25" s="227"/>
      <c r="G25" s="227"/>
      <c r="H25" s="227"/>
      <c r="I25" s="227"/>
      <c r="J25" s="227"/>
      <c r="K25" s="227"/>
      <c r="L25" s="227"/>
      <c r="M25" s="227"/>
    </row>
    <row r="26" spans="1:15" ht="12" customHeight="1" x14ac:dyDescent="0.25">
      <c r="A26" s="120" t="s">
        <v>88</v>
      </c>
      <c r="B26" s="120"/>
      <c r="C26" s="120"/>
      <c r="D26" s="120"/>
      <c r="E26" s="120"/>
      <c r="F26" s="120"/>
      <c r="G26" s="120"/>
      <c r="H26" s="120"/>
      <c r="I26" s="120"/>
      <c r="J26" s="120"/>
      <c r="K26" s="120"/>
      <c r="L26" s="120"/>
      <c r="M26" s="120"/>
    </row>
    <row r="27" spans="1:15" ht="12" customHeight="1" x14ac:dyDescent="0.25">
      <c r="A27" s="120" t="s">
        <v>89</v>
      </c>
      <c r="B27" s="120"/>
      <c r="C27" s="120"/>
      <c r="D27" s="120"/>
      <c r="E27" s="120"/>
      <c r="F27" s="120"/>
      <c r="G27" s="120"/>
      <c r="H27" s="120"/>
      <c r="I27" s="120"/>
      <c r="J27" s="120"/>
      <c r="K27" s="120"/>
      <c r="L27" s="120"/>
      <c r="M27" s="120"/>
    </row>
    <row r="28" spans="1:15" ht="12" customHeight="1" x14ac:dyDescent="0.25">
      <c r="A28" s="120" t="s">
        <v>90</v>
      </c>
      <c r="B28" s="120"/>
      <c r="C28" s="120"/>
      <c r="D28" s="120"/>
      <c r="E28" s="120"/>
      <c r="F28" s="120"/>
      <c r="G28" s="120"/>
      <c r="H28" s="120"/>
      <c r="I28" s="120"/>
      <c r="J28" s="120"/>
      <c r="K28" s="120"/>
      <c r="L28" s="120"/>
      <c r="M28" s="120"/>
    </row>
    <row r="29" spans="1:15" ht="12" customHeight="1" x14ac:dyDescent="0.25">
      <c r="A29" s="120" t="s">
        <v>44</v>
      </c>
      <c r="B29" s="120"/>
      <c r="C29" s="120"/>
      <c r="D29" s="120"/>
      <c r="E29" s="120"/>
      <c r="F29" s="120"/>
      <c r="G29" s="120"/>
      <c r="H29" s="120"/>
      <c r="I29" s="120"/>
      <c r="J29" s="120"/>
      <c r="K29" s="120"/>
      <c r="L29" s="120"/>
      <c r="M29" s="120"/>
    </row>
    <row r="30" spans="1:15" ht="12" customHeight="1" x14ac:dyDescent="0.25">
      <c r="A30" s="120" t="s">
        <v>18</v>
      </c>
      <c r="B30" s="120"/>
      <c r="C30" s="120"/>
      <c r="D30" s="120"/>
      <c r="E30" s="120"/>
      <c r="F30" s="120"/>
      <c r="G30" s="120"/>
      <c r="H30" s="120"/>
      <c r="I30" s="120"/>
      <c r="J30" s="120"/>
      <c r="K30" s="120"/>
      <c r="L30" s="120"/>
      <c r="M30" s="120"/>
    </row>
    <row r="31" spans="1:15" ht="9" customHeight="1" x14ac:dyDescent="0.25">
      <c r="A31" s="120"/>
      <c r="B31" s="120"/>
      <c r="C31" s="120"/>
      <c r="D31" s="120"/>
      <c r="E31" s="120"/>
      <c r="F31" s="120"/>
      <c r="G31" s="120"/>
      <c r="H31" s="120"/>
      <c r="I31" s="120"/>
      <c r="J31" s="120"/>
      <c r="K31" s="120"/>
      <c r="L31" s="120"/>
      <c r="M31" s="120"/>
    </row>
    <row r="32" spans="1:15" ht="12" customHeight="1" x14ac:dyDescent="0.25">
      <c r="A32" s="120" t="s">
        <v>10</v>
      </c>
      <c r="B32" s="120"/>
      <c r="C32" s="120"/>
      <c r="D32" s="120"/>
      <c r="E32" s="120"/>
      <c r="F32" s="120"/>
      <c r="G32" s="120"/>
      <c r="H32" s="120"/>
      <c r="I32" s="120"/>
      <c r="J32" s="120"/>
      <c r="K32" s="120"/>
      <c r="L32" s="120"/>
      <c r="M32" s="120"/>
    </row>
    <row r="33" spans="1:13" ht="12" customHeight="1" x14ac:dyDescent="0.25">
      <c r="A33" s="120" t="s">
        <v>75</v>
      </c>
      <c r="B33" s="120"/>
      <c r="C33" s="120"/>
      <c r="D33" s="120"/>
      <c r="E33" s="120"/>
      <c r="F33" s="120"/>
      <c r="G33" s="120"/>
      <c r="H33" s="120"/>
      <c r="I33" s="120"/>
      <c r="J33" s="120"/>
      <c r="K33" s="120"/>
      <c r="L33" s="120"/>
      <c r="M33" s="120"/>
    </row>
    <row r="34" spans="1:13" ht="12" customHeight="1" x14ac:dyDescent="0.25">
      <c r="A34" s="120" t="s">
        <v>91</v>
      </c>
      <c r="B34" s="120"/>
      <c r="C34" s="120"/>
      <c r="D34" s="120"/>
      <c r="E34" s="120"/>
      <c r="F34" s="120"/>
      <c r="G34" s="120"/>
      <c r="H34" s="120"/>
      <c r="I34" s="120"/>
      <c r="J34" s="120"/>
      <c r="K34" s="120"/>
      <c r="L34" s="120"/>
      <c r="M34" s="120"/>
    </row>
    <row r="35" spans="1:13" ht="12" customHeight="1" x14ac:dyDescent="0.25">
      <c r="A35" s="120" t="s">
        <v>76</v>
      </c>
      <c r="B35" s="120"/>
      <c r="C35" s="120"/>
      <c r="D35" s="120"/>
      <c r="E35" s="120"/>
      <c r="F35" s="120"/>
      <c r="G35" s="120"/>
      <c r="H35" s="120"/>
      <c r="I35" s="120"/>
      <c r="J35" s="120"/>
      <c r="K35" s="120"/>
      <c r="L35" s="120"/>
      <c r="M35" s="120"/>
    </row>
    <row r="36" spans="1:13" ht="12" customHeight="1" x14ac:dyDescent="0.25">
      <c r="A36" s="120" t="s">
        <v>82</v>
      </c>
      <c r="B36" s="120"/>
      <c r="C36" s="120"/>
      <c r="D36" s="120"/>
      <c r="E36" s="120"/>
      <c r="F36" s="120"/>
      <c r="G36" s="120"/>
      <c r="H36" s="120"/>
      <c r="I36" s="120"/>
      <c r="J36" s="120"/>
      <c r="K36" s="120"/>
      <c r="L36" s="120"/>
      <c r="M36" s="120"/>
    </row>
    <row r="37" spans="1:13" ht="12" customHeight="1" x14ac:dyDescent="0.25">
      <c r="A37" s="161" t="s">
        <v>77</v>
      </c>
      <c r="B37" s="161"/>
      <c r="C37" s="161"/>
      <c r="D37" s="161"/>
      <c r="E37" s="161"/>
      <c r="F37" s="161"/>
      <c r="G37" s="161"/>
      <c r="H37" s="161"/>
      <c r="I37" s="161"/>
      <c r="J37" s="161"/>
      <c r="K37" s="161"/>
      <c r="L37" s="161"/>
      <c r="M37" s="161"/>
    </row>
    <row r="38" spans="1:13" ht="12" customHeight="1" x14ac:dyDescent="0.25">
      <c r="A38" s="161" t="s">
        <v>94</v>
      </c>
      <c r="B38" s="161"/>
      <c r="C38" s="161"/>
      <c r="D38" s="161"/>
      <c r="E38" s="161"/>
      <c r="F38" s="161"/>
      <c r="G38" s="161"/>
      <c r="H38" s="161"/>
      <c r="I38" s="161"/>
      <c r="J38" s="161"/>
      <c r="K38" s="161"/>
      <c r="L38" s="161"/>
      <c r="M38" s="161"/>
    </row>
    <row r="39" spans="1:13" ht="12" customHeight="1" x14ac:dyDescent="0.25">
      <c r="A39" s="161" t="s">
        <v>95</v>
      </c>
      <c r="B39" s="161"/>
      <c r="C39" s="161"/>
      <c r="D39" s="161"/>
      <c r="E39" s="161"/>
      <c r="F39" s="161"/>
      <c r="G39" s="161"/>
      <c r="H39" s="161"/>
      <c r="I39" s="161"/>
      <c r="J39" s="161"/>
      <c r="K39" s="161"/>
      <c r="L39" s="161"/>
      <c r="M39" s="161"/>
    </row>
    <row r="40" spans="1:13" ht="12" customHeight="1" x14ac:dyDescent="0.25">
      <c r="A40" s="120" t="s">
        <v>11</v>
      </c>
      <c r="B40" s="120"/>
      <c r="C40" s="120"/>
      <c r="D40" s="120"/>
      <c r="E40" s="120"/>
      <c r="F40" s="120"/>
      <c r="G40" s="120"/>
      <c r="H40" s="120"/>
      <c r="I40" s="120"/>
      <c r="J40" s="120"/>
      <c r="K40" s="120"/>
      <c r="L40" s="120"/>
      <c r="M40" s="120"/>
    </row>
    <row r="41" spans="1:13" ht="12" customHeight="1" x14ac:dyDescent="0.25">
      <c r="A41" s="120" t="s">
        <v>78</v>
      </c>
      <c r="B41" s="120"/>
      <c r="C41" s="120"/>
      <c r="D41" s="120"/>
      <c r="E41" s="120"/>
      <c r="F41" s="120"/>
      <c r="G41" s="120"/>
      <c r="H41" s="120"/>
      <c r="I41" s="120"/>
      <c r="J41" s="120"/>
      <c r="K41" s="120"/>
      <c r="L41" s="120"/>
      <c r="M41" s="120"/>
    </row>
    <row r="42" spans="1:13" ht="12" customHeight="1" x14ac:dyDescent="0.25">
      <c r="A42" s="120" t="s">
        <v>79</v>
      </c>
      <c r="B42" s="120"/>
      <c r="C42" s="120"/>
      <c r="D42" s="120"/>
      <c r="E42" s="120"/>
      <c r="F42" s="120"/>
      <c r="G42" s="120"/>
      <c r="H42" s="120"/>
      <c r="I42" s="120"/>
      <c r="J42" s="120"/>
      <c r="K42" s="120"/>
      <c r="L42" s="120"/>
      <c r="M42" s="120"/>
    </row>
    <row r="43" spans="1:13" ht="12" customHeight="1" x14ac:dyDescent="0.25">
      <c r="A43" s="120" t="s">
        <v>80</v>
      </c>
      <c r="B43" s="120"/>
      <c r="C43" s="120"/>
      <c r="D43" s="120"/>
      <c r="E43" s="120"/>
      <c r="F43" s="120"/>
      <c r="G43" s="120"/>
      <c r="H43" s="120"/>
      <c r="I43" s="120"/>
      <c r="J43" s="120"/>
      <c r="K43" s="120"/>
      <c r="L43" s="120"/>
      <c r="M43" s="120"/>
    </row>
    <row r="44" spans="1:13" ht="12" customHeight="1" x14ac:dyDescent="0.25">
      <c r="A44" s="120" t="s">
        <v>81</v>
      </c>
      <c r="B44" s="120"/>
      <c r="C44" s="120"/>
      <c r="D44" s="120"/>
      <c r="E44" s="120"/>
      <c r="F44" s="120"/>
      <c r="G44" s="120"/>
      <c r="H44" s="120"/>
      <c r="I44" s="120"/>
      <c r="J44" s="120"/>
      <c r="K44" s="120"/>
      <c r="L44" s="120"/>
      <c r="M44" s="120"/>
    </row>
    <row r="45" spans="1:13" ht="12" customHeight="1" x14ac:dyDescent="0.25">
      <c r="A45" s="120" t="s">
        <v>71</v>
      </c>
      <c r="B45" s="120"/>
      <c r="C45" s="120"/>
      <c r="D45" s="120"/>
      <c r="E45" s="120"/>
      <c r="F45" s="120"/>
      <c r="G45" s="120"/>
      <c r="H45" s="120"/>
      <c r="I45" s="120"/>
      <c r="J45" s="120"/>
      <c r="K45" s="120"/>
      <c r="L45" s="120"/>
      <c r="M45" s="120"/>
    </row>
    <row r="46" spans="1:13" ht="12" customHeight="1" thickBot="1" x14ac:dyDescent="0.3">
      <c r="A46" s="119" t="s">
        <v>61</v>
      </c>
      <c r="B46" s="119"/>
      <c r="C46" s="119"/>
      <c r="D46" s="119"/>
      <c r="E46" s="119"/>
      <c r="F46" s="119"/>
      <c r="G46" s="119"/>
      <c r="H46" s="119"/>
      <c r="I46" s="119"/>
      <c r="J46" s="119"/>
      <c r="K46" s="187" t="s">
        <v>17</v>
      </c>
      <c r="L46" s="187"/>
    </row>
    <row r="47" spans="1:13" ht="12" customHeight="1" x14ac:dyDescent="0.25">
      <c r="A47" s="169" t="s">
        <v>12</v>
      </c>
      <c r="B47" s="170"/>
      <c r="C47" s="188" t="s">
        <v>60</v>
      </c>
      <c r="D47" s="189"/>
      <c r="E47" s="189"/>
      <c r="F47" s="190"/>
      <c r="G47" s="166" t="s">
        <v>46</v>
      </c>
      <c r="H47" s="167"/>
      <c r="I47" s="167"/>
      <c r="J47" s="167"/>
      <c r="K47" s="167"/>
      <c r="L47" s="168"/>
    </row>
    <row r="48" spans="1:13" ht="12" customHeight="1" x14ac:dyDescent="0.25">
      <c r="A48" s="171"/>
      <c r="B48" s="172"/>
      <c r="C48" s="191" t="s">
        <v>52</v>
      </c>
      <c r="D48" s="192"/>
      <c r="E48" s="192"/>
      <c r="F48" s="193"/>
      <c r="G48" s="175" t="s">
        <v>47</v>
      </c>
      <c r="H48" s="176"/>
      <c r="I48" s="173" t="s">
        <v>48</v>
      </c>
      <c r="J48" s="173"/>
      <c r="K48" s="173" t="s">
        <v>49</v>
      </c>
      <c r="L48" s="174"/>
    </row>
    <row r="49" spans="1:13" ht="12" customHeight="1" x14ac:dyDescent="0.25">
      <c r="A49" s="88" t="s">
        <v>58</v>
      </c>
      <c r="B49" s="79" t="s">
        <v>22</v>
      </c>
      <c r="C49" s="194">
        <f>IF('料金表 (3割負担)'!$N$3="","",IF('料金表 (3割負担)'!$N$3=0,級地別介護報酬!X16,IF('料金表 (3割負担)'!$N$3=1,級地別介護報酬!F5,IF('料金表 (3割負担)'!$N$3=2,級地別介護報酬!F16,IF('料金表 (3割負担)'!$N$3=3,級地別介護報酬!F27,IF('料金表 (3割負担)'!$N$3=4,級地別介護報酬!O5,IF('料金表 (3割負担)'!$N$3=5,級地別介護報酬!O16,IF('料金表 (3割負担)'!$N$3=6,級地別介護報酬!O27,IF('料金表 (3割負担)'!$N$3=7,級地別介護報酬!X5,"")))))))))</f>
        <v>12253</v>
      </c>
      <c r="D49" s="195"/>
      <c r="E49" s="195"/>
      <c r="F49" s="195"/>
      <c r="G49" s="194">
        <f>IF('料金表 (3割負担)'!$N$3="","",IF('料金表 (3割負担)'!$N$3=0,級地別介護報酬!Y16,IF('料金表 (3割負担)'!$N$3=1,級地別介護報酬!G5,IF('料金表 (3割負担)'!$N$3=2,級地別介護報酬!G16,IF('料金表 (3割負担)'!$N$3=3,級地別介護報酬!G27,IF('料金表 (3割負担)'!$N$3=4,級地別介護報酬!P5,IF('料金表 (3割負担)'!$N$3=5,級地別介護報酬!P16,IF('料金表 (3割負担)'!$N$3=6,級地別介護報酬!P27,IF('料金表 (3割負担)'!$N$3=7,級地別介護報酬!Y5,"")))))))))</f>
        <v>1226</v>
      </c>
      <c r="H49" s="195"/>
      <c r="I49" s="177">
        <f>IF('料金表 (3割負担)'!$N$3="","",IF('料金表 (3割負担)'!$N$3=0,級地別介護報酬!Z16,IF('料金表 (3割負担)'!$N$3=1,級地別介護報酬!H5,IF('料金表 (3割負担)'!$N$3=2,級地別介護報酬!H16,IF('料金表 (3割負担)'!$N$3=3,級地別介護報酬!H27,IF('料金表 (3割負担)'!$N$3=4,級地別介護報酬!Q5,IF('料金表 (3割負担)'!$N$3=5,級地別介護報酬!Q16,IF('料金表 (3割負担)'!$N$3=6,級地別介護報酬!Q27,IF('料金表 (3割負担)'!$N$3=7,級地別介護報酬!Z5,"")))))))))</f>
        <v>2451</v>
      </c>
      <c r="J49" s="177"/>
      <c r="K49" s="177">
        <f>IF('料金表 (3割負担)'!$N$3="","",IF('料金表 (3割負担)'!$N$3=0,級地別介護報酬!AA16,IF('料金表 (3割負担)'!$N$3=1,級地別介護報酬!I5,IF('料金表 (3割負担)'!$N$3=2,級地別介護報酬!I16,IF('料金表 (3割負担)'!$N$3=3,級地別介護報酬!I27,IF('料金表 (3割負担)'!$N$3=4,級地別介護報酬!R5,IF('料金表 (3割負担)'!$N$3=5,級地別介護報酬!R16,IF('料金表 (3割負担)'!$N$3=6,級地別介護報酬!R27,IF('料金表 (3割負担)'!$N$3=7,級地別介護報酬!AA5,"")))))))))</f>
        <v>3676</v>
      </c>
      <c r="L49" s="178"/>
    </row>
    <row r="50" spans="1:13" ht="12" customHeight="1" x14ac:dyDescent="0.25">
      <c r="A50" s="89" t="s">
        <v>59</v>
      </c>
      <c r="B50" s="82" t="s">
        <v>24</v>
      </c>
      <c r="C50" s="197">
        <f>IF('料金表 (3割負担)'!$N$3="","",IF('料金表 (3割負担)'!$N$3=0,級地別介護報酬!X17,IF('料金表 (3割負担)'!$N$3=1,級地別介護報酬!F6,IF('料金表 (3割負担)'!$N$3=2,級地別介護報酬!F17,IF('料金表 (3割負担)'!$N$3=3,級地別介護報酬!F28,IF('料金表 (3割負担)'!$N$3=4,級地別介護報酬!O6,IF('料金表 (3割負担)'!$N$3=5,級地別介護報酬!O17,IF('料金表 (3割負担)'!$N$3=6,級地別介護報酬!O28,IF('料金表 (3割負担)'!$N$3=7,級地別介護報酬!X6,"")))))))))</f>
        <v>24476</v>
      </c>
      <c r="D50" s="198"/>
      <c r="E50" s="198"/>
      <c r="F50" s="198"/>
      <c r="G50" s="197">
        <f>IF('料金表 (3割負担)'!$N$3="","",IF('料金表 (3割負担)'!$N$3=0,級地別介護報酬!Y17,IF('料金表 (3割負担)'!$N$3=1,級地別介護報酬!G6,IF('料金表 (3割負担)'!$N$3=2,級地別介護報酬!G17,IF('料金表 (3割負担)'!$N$3=3,級地別介護報酬!G28,IF('料金表 (3割負担)'!$N$3=4,級地別介護報酬!P6,IF('料金表 (3割負担)'!$N$3=5,級地別介護報酬!P17,IF('料金表 (3割負担)'!$N$3=6,級地別介護報酬!P28,IF('料金表 (3割負担)'!$N$3=7,級地別介護報酬!Y6,"")))))))))</f>
        <v>2448</v>
      </c>
      <c r="H50" s="198"/>
      <c r="I50" s="179">
        <f>IF('料金表 (3割負担)'!$N$3="","",IF('料金表 (3割負担)'!$N$3=0,級地別介護報酬!Z17,IF('料金表 (3割負担)'!$N$3=1,級地別介護報酬!H6,IF('料金表 (3割負担)'!$N$3=2,級地別介護報酬!H17,IF('料金表 (3割負担)'!$N$3=3,級地別介護報酬!H28,IF('料金表 (3割負担)'!$N$3=4,級地別介護報酬!Q6,IF('料金表 (3割負担)'!$N$3=5,級地別介護報酬!Q17,IF('料金表 (3割負担)'!$N$3=6,級地別介護報酬!Q28,IF('料金表 (3割負担)'!$N$3=7,級地別介護報酬!Z6,"")))))))))</f>
        <v>4896</v>
      </c>
      <c r="J50" s="179"/>
      <c r="K50" s="179">
        <f>IF('料金表 (3割負担)'!$N$3="","",IF('料金表 (3割負担)'!$N$3=0,級地別介護報酬!AA17,IF('料金表 (3割負担)'!$N$3=1,級地別介護報酬!I6,IF('料金表 (3割負担)'!$N$3=2,級地別介護報酬!I17,IF('料金表 (3割負担)'!$N$3=3,級地別介護報酬!I28,IF('料金表 (3割負担)'!$N$3=4,級地別介護報酬!R6,IF('料金表 (3割負担)'!$N$3=5,級地別介護報酬!R17,IF('料金表 (3割負担)'!$N$3=6,級地別介護報酬!R28,IF('料金表 (3割負担)'!$N$3=7,級地別介護報酬!AA6,"")))))))))</f>
        <v>7343</v>
      </c>
      <c r="L50" s="180"/>
    </row>
    <row r="51" spans="1:13" ht="12" customHeight="1" x14ac:dyDescent="0.25">
      <c r="A51" s="218" t="s">
        <v>53</v>
      </c>
      <c r="B51" s="81" t="s">
        <v>22</v>
      </c>
      <c r="C51" s="199">
        <f>IF('料金表 (3割負担)'!$N$3="","",IF('料金表 (3割負担)'!$N$3=0,級地別介護報酬!X18,IF('料金表 (3割負担)'!$N$3=1,級地別介護報酬!F7,IF('料金表 (3割負担)'!$N$3=2,級地別介護報酬!F18,IF('料金表 (3割負担)'!$N$3=3,級地別介護報酬!F29,IF('料金表 (3割負担)'!$N$3=4,級地別介護報酬!O7,IF('料金表 (3割負担)'!$N$3=5,級地別介護報酬!O18,IF('料金表 (3割負担)'!$N$3=6,級地別介護報酬!O29,IF('料金表 (3割負担)'!$N$3=7,級地別介護報酬!X7,"")))))))))</f>
        <v>12253</v>
      </c>
      <c r="D51" s="200"/>
      <c r="E51" s="200"/>
      <c r="F51" s="200"/>
      <c r="G51" s="199">
        <f>IF('料金表 (3割負担)'!$N$3="","",IF('料金表 (3割負担)'!$N$3=0,級地別介護報酬!Y18,IF('料金表 (3割負担)'!$N$3=1,級地別介護報酬!G7,IF('料金表 (3割負担)'!$N$3=2,級地別介護報酬!G18,IF('料金表 (3割負担)'!$N$3=3,級地別介護報酬!G29,IF('料金表 (3割負担)'!$N$3=4,級地別介護報酬!P7,IF('料金表 (3割負担)'!$N$3=5,級地別介護報酬!P18,IF('料金表 (3割負担)'!$N$3=6,級地別介護報酬!P29,IF('料金表 (3割負担)'!$N$3=7,級地別介護報酬!Y7,"")))))))))</f>
        <v>1226</v>
      </c>
      <c r="H51" s="200"/>
      <c r="I51" s="181">
        <f>IF('料金表 (3割負担)'!$N$3="","",IF('料金表 (3割負担)'!$N$3=0,級地別介護報酬!Z18,IF('料金表 (3割負担)'!$N$3=1,級地別介護報酬!H7,IF('料金表 (3割負担)'!$N$3=2,級地別介護報酬!H18,IF('料金表 (3割負担)'!$N$3=3,級地別介護報酬!H29,IF('料金表 (3割負担)'!$N$3=4,級地別介護報酬!Q7,IF('料金表 (3割負担)'!$N$3=5,級地別介護報酬!Q18,IF('料金表 (3割負担)'!$N$3=6,級地別介護報酬!Q29,IF('料金表 (3割負担)'!$N$3=7,級地別介護報酬!Z7,"")))))))))</f>
        <v>2451</v>
      </c>
      <c r="J51" s="181"/>
      <c r="K51" s="181">
        <f>IF('料金表 (3割負担)'!$N$3="","",IF('料金表 (3割負担)'!$N$3=0,級地別介護報酬!AA18,IF('料金表 (3割負担)'!$N$3=1,級地別介護報酬!I7,IF('料金表 (3割負担)'!$N$3=2,級地別介護報酬!I18,IF('料金表 (3割負担)'!$N$3=3,級地別介護報酬!I29,IF('料金表 (3割負担)'!$N$3=4,級地別介護報酬!R7,IF('料金表 (3割負担)'!$N$3=5,級地別介護報酬!R18,IF('料金表 (3割負担)'!$N$3=6,級地別介護報酬!R29,IF('料金表 (3割負担)'!$N$3=7,級地別介護報酬!AA7,"")))))))))</f>
        <v>3676</v>
      </c>
      <c r="L51" s="182"/>
    </row>
    <row r="52" spans="1:13" ht="12" customHeight="1" x14ac:dyDescent="0.25">
      <c r="A52" s="219"/>
      <c r="B52" s="80" t="s">
        <v>24</v>
      </c>
      <c r="C52" s="201">
        <f>IF('料金表 (3割負担)'!$N$3="","",IF('料金表 (3割負担)'!$N$3=0,級地別介護報酬!X19,IF('料金表 (3割負担)'!$N$3=1,級地別介護報酬!F8,IF('料金表 (3割負担)'!$N$3=2,級地別介護報酬!F19,IF('料金表 (3割負担)'!$N$3=3,級地別介護報酬!F30,IF('料金表 (3割負担)'!$N$3=4,級地別介護報酬!O8,IF('料金表 (3割負担)'!$N$3=5,級地別介護報酬!O19,IF('料金表 (3割負担)'!$N$3=6,級地別介護報酬!O30,IF('料金表 (3割負担)'!$N$3=7,級地別介護報酬!X8,"")))))))))</f>
        <v>24476</v>
      </c>
      <c r="D52" s="202"/>
      <c r="E52" s="202"/>
      <c r="F52" s="202"/>
      <c r="G52" s="201">
        <f>IF('料金表 (3割負担)'!$N$3="","",IF('料金表 (3割負担)'!$N$3=0,級地別介護報酬!Y19,IF('料金表 (3割負担)'!$N$3=1,級地別介護報酬!G8,IF('料金表 (3割負担)'!$N$3=2,級地別介護報酬!G19,IF('料金表 (3割負担)'!$N$3=3,級地別介護報酬!G30,IF('料金表 (3割負担)'!$N$3=4,級地別介護報酬!P8,IF('料金表 (3割負担)'!$N$3=5,級地別介護報酬!P19,IF('料金表 (3割負担)'!$N$3=6,級地別介護報酬!P30,IF('料金表 (3割負担)'!$N$3=7,級地別介護報酬!Y8,"")))))))))</f>
        <v>2448</v>
      </c>
      <c r="H52" s="202"/>
      <c r="I52" s="162">
        <f>IF('料金表 (3割負担)'!$N$3="","",IF('料金表 (3割負担)'!$N$3=0,級地別介護報酬!Z19,IF('料金表 (3割負担)'!$N$3=1,級地別介護報酬!H8,IF('料金表 (3割負担)'!$N$3=2,級地別介護報酬!H19,IF('料金表 (3割負担)'!$N$3=3,級地別介護報酬!H30,IF('料金表 (3割負担)'!$N$3=4,級地別介護報酬!Q8,IF('料金表 (3割負担)'!$N$3=5,級地別介護報酬!Q19,IF('料金表 (3割負担)'!$N$3=6,級地別介護報酬!Q30,IF('料金表 (3割負担)'!$N$3=7,級地別介護報酬!Z8,"")))))))))</f>
        <v>4896</v>
      </c>
      <c r="J52" s="162"/>
      <c r="K52" s="162">
        <f>IF('料金表 (3割負担)'!$N$3="","",IF('料金表 (3割負担)'!$N$3=0,級地別介護報酬!AA19,IF('料金表 (3割負担)'!$N$3=1,級地別介護報酬!I8,IF('料金表 (3割負担)'!$N$3=2,級地別介護報酬!I19,IF('料金表 (3割負担)'!$N$3=3,級地別介護報酬!I30,IF('料金表 (3割負担)'!$N$3=4,級地別介護報酬!R8,IF('料金表 (3割負担)'!$N$3=5,級地別介護報酬!R19,IF('料金表 (3割負担)'!$N$3=6,級地別介護報酬!R30,IF('料金表 (3割負担)'!$N$3=7,級地別介護報酬!AA8,"")))))))))</f>
        <v>7343</v>
      </c>
      <c r="L52" s="163"/>
    </row>
    <row r="53" spans="1:13" ht="12" customHeight="1" x14ac:dyDescent="0.25">
      <c r="A53" s="220"/>
      <c r="B53" s="78" t="s">
        <v>26</v>
      </c>
      <c r="C53" s="203">
        <f>IF('料金表 (3割負担)'!$N$3="","",IF('料金表 (3割負担)'!$N$3=0,級地別介護報酬!X20,IF('料金表 (3割負担)'!$N$3=1,級地別介護報酬!F9,IF('料金表 (3割負担)'!$N$3=2,級地別介護報酬!F20,IF('料金表 (3割負担)'!$N$3=3,級地別介護報酬!F31,IF('料金表 (3割負担)'!$N$3=4,級地別介護報酬!O9,IF('料金表 (3割負担)'!$N$3=5,級地別介護報酬!O20,IF('料金表 (3割負担)'!$N$3=6,級地別介護報酬!O31,IF('料金表 (3割負担)'!$N$3=7,級地別介護報酬!X9,"")))))))))</f>
        <v>38835</v>
      </c>
      <c r="D53" s="204"/>
      <c r="E53" s="204"/>
      <c r="F53" s="204"/>
      <c r="G53" s="203">
        <f>IF('料金表 (3割負担)'!$N$3="","",IF('料金表 (3割負担)'!$N$3=0,級地別介護報酬!Y20,IF('料金表 (3割負担)'!$N$3=1,級地別介護報酬!G9,IF('料金表 (3割負担)'!$N$3=2,級地別介護報酬!G20,IF('料金表 (3割負担)'!$N$3=3,級地別介護報酬!G31,IF('料金表 (3割負担)'!$N$3=4,級地別介護報酬!P9,IF('料金表 (3割負担)'!$N$3=5,級地別介護報酬!P20,IF('料金表 (3割負担)'!$N$3=6,級地別介護報酬!P31,IF('料金表 (3割負担)'!$N$3=7,級地別介護報酬!Y9,"")))))))))</f>
        <v>3884</v>
      </c>
      <c r="H53" s="204"/>
      <c r="I53" s="183">
        <f>IF('料金表 (3割負担)'!$N$3="","",IF('料金表 (3割負担)'!$N$3=0,級地別介護報酬!Z20,IF('料金表 (3割負担)'!$N$3=1,級地別介護報酬!H9,IF('料金表 (3割負担)'!$N$3=2,級地別介護報酬!H20,IF('料金表 (3割負担)'!$N$3=3,級地別介護報酬!H31,IF('料金表 (3割負担)'!$N$3=4,級地別介護報酬!Q9,IF('料金表 (3割負担)'!$N$3=5,級地別介護報酬!Q20,IF('料金表 (3割負担)'!$N$3=6,級地別介護報酬!Q31,IF('料金表 (3割負担)'!$N$3=7,級地別介護報酬!Z9,"")))))))))</f>
        <v>7767</v>
      </c>
      <c r="J53" s="183"/>
      <c r="K53" s="183">
        <f>IF('料金表 (3割負担)'!$N$3="","",IF('料金表 (3割負担)'!$N$3=0,級地別介護報酬!AA20,IF('料金表 (3割負担)'!$N$3=1,級地別介護報酬!I9,IF('料金表 (3割負担)'!$N$3=2,級地別介護報酬!I20,IF('料金表 (3割負担)'!$N$3=3,級地別介護報酬!I31,IF('料金表 (3割負担)'!$N$3=4,級地別介護報酬!R9,IF('料金表 (3割負担)'!$N$3=5,級地別介護報酬!R20,IF('料金表 (3割負担)'!$N$3=6,級地別介護報酬!R31,IF('料金表 (3割負担)'!$N$3=7,級地別介護報酬!AA9,"")))))))))</f>
        <v>11651</v>
      </c>
      <c r="L53" s="184"/>
    </row>
    <row r="54" spans="1:13" ht="12" customHeight="1" x14ac:dyDescent="0.25">
      <c r="A54" s="212" t="s">
        <v>42</v>
      </c>
      <c r="B54" s="213"/>
      <c r="C54" s="194">
        <f>IF('料金表 (3割負担)'!$N$3="","",IF('料金表 (3割負担)'!$N$3=0,級地別介護報酬!X21,IF('料金表 (3割負担)'!$N$3=1,級地別介護報酬!F10,IF('料金表 (3割負担)'!$N$3=2,級地別介護報酬!F21,IF('料金表 (3割負担)'!$N$3=3,級地別介護報酬!F32,IF('料金表 (3割負担)'!$N$3=4,級地別介護報酬!O10,IF('料金表 (3割負担)'!$N$3=5,級地別介護報酬!O21,IF('料金表 (3割負担)'!$N$3=6,級地別介護報酬!O32,IF('料金表 (3割負担)'!$N$3=7,級地別介護報酬!X10,"")))))))))</f>
        <v>174691</v>
      </c>
      <c r="D54" s="195"/>
      <c r="E54" s="195"/>
      <c r="F54" s="195"/>
      <c r="G54" s="194">
        <f>IF('料金表 (3割負担)'!$N$3="","",IF('料金表 (3割負担)'!$N$3=0,級地別介護報酬!Y21,IF('料金表 (3割負担)'!$N$3=1,級地別介護報酬!G10,IF('料金表 (3割負担)'!$N$3=2,級地別介護報酬!G21,IF('料金表 (3割負担)'!$N$3=3,級地別介護報酬!G32,IF('料金表 (3割負担)'!$N$3=4,級地別介護報酬!P10,IF('料金表 (3割負担)'!$N$3=5,級地別介護報酬!P21,IF('料金表 (3割負担)'!$N$3=6,級地別介護報酬!P32,IF('料金表 (3割負担)'!$N$3=7,級地別介護報酬!Y10,"")))))))))</f>
        <v>17470</v>
      </c>
      <c r="H54" s="195"/>
      <c r="I54" s="177">
        <f>IF('料金表 (3割負担)'!$N$3="","",IF('料金表 (3割負担)'!$N$3=0,級地別介護報酬!Z21,IF('料金表 (3割負担)'!$N$3=1,級地別介護報酬!H10,IF('料金表 (3割負担)'!$N$3=2,級地別介護報酬!H21,IF('料金表 (3割負担)'!$N$3=3,級地別介護報酬!H32,IF('料金表 (3割負担)'!$N$3=4,級地別介護報酬!Q10,IF('料金表 (3割負担)'!$N$3=5,級地別介護報酬!Q21,IF('料金表 (3割負担)'!$N$3=6,級地別介護報酬!Q32,IF('料金表 (3割負担)'!$N$3=7,級地別介護報酬!Z10,"")))))))))</f>
        <v>34939</v>
      </c>
      <c r="J54" s="177"/>
      <c r="K54" s="177">
        <f>IF('料金表 (3割負担)'!$N$3="","",IF('料金表 (3割負担)'!$N$3=0,級地別介護報酬!AA21,IF('料金表 (3割負担)'!$N$3=1,級地別介護報酬!I10,IF('料金表 (3割負担)'!$N$3=2,級地別介護報酬!I21,IF('料金表 (3割負担)'!$N$3=3,級地別介護報酬!I32,IF('料金表 (3割負担)'!$N$3=4,級地別介護報酬!R10,IF('料金表 (3割負担)'!$N$3=5,級地別介護報酬!R21,IF('料金表 (3割負担)'!$N$3=6,級地別介護報酬!R32,IF('料金表 (3割負担)'!$N$3=7,級地別介護報酬!AA10,"")))))))))</f>
        <v>52408</v>
      </c>
      <c r="L54" s="178"/>
    </row>
    <row r="55" spans="1:13" ht="12" customHeight="1" x14ac:dyDescent="0.25">
      <c r="A55" s="214" t="s">
        <v>43</v>
      </c>
      <c r="B55" s="215"/>
      <c r="C55" s="201">
        <f>IF('料金表 (3割負担)'!$N$3="","",IF('料金表 (3割負担)'!$N$3=0,級地別介護報酬!X22,IF('料金表 (3割負担)'!$N$3=1,級地別介護報酬!F11,IF('料金表 (3割負担)'!$N$3=2,級地別介護報酬!F22,IF('料金表 (3割負担)'!$N$3=3,級地別介護報酬!F33,IF('料金表 (3割負担)'!$N$3=4,級地別介護報酬!O11,IF('料金表 (3割負担)'!$N$3=5,級地別介護報酬!O22,IF('料金表 (3割負担)'!$N$3=6,級地別介護報酬!O33,IF('料金表 (3割負担)'!$N$3=7,級地別介護報酬!X11,"")))))))))</f>
        <v>205326</v>
      </c>
      <c r="D55" s="202"/>
      <c r="E55" s="202"/>
      <c r="F55" s="202"/>
      <c r="G55" s="201">
        <f>IF('料金表 (3割負担)'!$N$3="","",IF('料金表 (3割負担)'!$N$3=0,級地別介護報酬!Y22,IF('料金表 (3割負担)'!$N$3=1,級地別介護報酬!G11,IF('料金表 (3割負担)'!$N$3=2,級地別介護報酬!G22,IF('料金表 (3割負担)'!$N$3=3,級地別介護報酬!G33,IF('料金表 (3割負担)'!$N$3=4,級地別介護報酬!P11,IF('料金表 (3割負担)'!$N$3=5,級地別介護報酬!P22,IF('料金表 (3割負担)'!$N$3=6,級地別介護報酬!P33,IF('料金表 (3割負担)'!$N$3=7,級地別介護報酬!Y11,"")))))))))</f>
        <v>20533</v>
      </c>
      <c r="H55" s="202"/>
      <c r="I55" s="162">
        <f>IF('料金表 (3割負担)'!$N$3="","",IF('料金表 (3割負担)'!$N$3=0,級地別介護報酬!Z22,IF('料金表 (3割負担)'!$N$3=1,級地別介護報酬!H11,IF('料金表 (3割負担)'!$N$3=2,級地別介護報酬!H22,IF('料金表 (3割負担)'!$N$3=3,級地別介護報酬!H33,IF('料金表 (3割負担)'!$N$3=4,級地別介護報酬!Q11,IF('料金表 (3割負担)'!$N$3=5,級地別介護報酬!Q22,IF('料金表 (3割負担)'!$N$3=6,級地別介護報酬!Q33,IF('料金表 (3割負担)'!$N$3=7,級地別介護報酬!Z11,"")))))))))</f>
        <v>41066</v>
      </c>
      <c r="J55" s="162"/>
      <c r="K55" s="162">
        <f>IF('料金表 (3割負担)'!$N$3="","",IF('料金表 (3割負担)'!$N$3=0,級地別介護報酬!AA22,IF('料金表 (3割負担)'!$N$3=1,級地別介護報酬!I11,IF('料金表 (3割負担)'!$N$3=2,級地別介護報酬!I22,IF('料金表 (3割負担)'!$N$3=3,級地別介護報酬!I33,IF('料金表 (3割負担)'!$N$3=4,級地別介護報酬!R11,IF('料金表 (3割負担)'!$N$3=5,級地別介護報酬!R22,IF('料金表 (3割負担)'!$N$3=6,級地別介護報酬!R33,IF('料金表 (3割負担)'!$N$3=7,級地別介護報酬!AA11,"")))))))))</f>
        <v>61598</v>
      </c>
      <c r="L55" s="163"/>
    </row>
    <row r="56" spans="1:13" ht="12" customHeight="1" x14ac:dyDescent="0.25">
      <c r="A56" s="214" t="s">
        <v>13</v>
      </c>
      <c r="B56" s="215"/>
      <c r="C56" s="201">
        <f>IF('料金表 (3割負担)'!$N$3="","",IF('料金表 (3割負担)'!$N$3=0,級地別介護報酬!X23,IF('料金表 (3割負担)'!$N$3=1,級地別介護報酬!F12,IF('料金表 (3割負担)'!$N$3=2,級地別介護報酬!F23,IF('料金表 (3割負担)'!$N$3=3,級地別介護報酬!F34,IF('料金表 (3割負担)'!$N$3=4,級地別介護報酬!O12,IF('料金表 (3割負担)'!$N$3=5,級地別介護報酬!O23,IF('料金表 (3割負担)'!$N$3=6,級地別介護報酬!O34,IF('料金表 (3割負担)'!$N$3=7,級地別介護報酬!X12,"")))))))))</f>
        <v>281840</v>
      </c>
      <c r="D56" s="202"/>
      <c r="E56" s="202"/>
      <c r="F56" s="202"/>
      <c r="G56" s="201">
        <f>IF('料金表 (3割負担)'!$N$3="","",IF('料金表 (3割負担)'!$N$3=0,級地別介護報酬!Y23,IF('料金表 (3割負担)'!$N$3=1,級地別介護報酬!G12,IF('料金表 (3割負担)'!$N$3=2,級地別介護報酬!G23,IF('料金表 (3割負担)'!$N$3=3,級地別介護報酬!G34,IF('料金表 (3割負担)'!$N$3=4,級地別介護報酬!P12,IF('料金表 (3割負担)'!$N$3=5,級地別介護報酬!P23,IF('料金表 (3割負担)'!$N$3=6,級地別介護報酬!P34,IF('料金表 (3割負担)'!$N$3=7,級地別介護報酬!Y12,"")))))))))</f>
        <v>28184</v>
      </c>
      <c r="H56" s="202"/>
      <c r="I56" s="162">
        <f>IF('料金表 (3割負担)'!$N$3="","",IF('料金表 (3割負担)'!$N$3=0,級地別介護報酬!Z23,IF('料金表 (3割負担)'!$N$3=1,級地別介護報酬!H12,IF('料金表 (3割負担)'!$N$3=2,級地別介護報酬!H23,IF('料金表 (3割負担)'!$N$3=3,級地別介護報酬!H34,IF('料金表 (3割負担)'!$N$3=4,級地別介護報酬!Q12,IF('料金表 (3割負担)'!$N$3=5,級地別介護報酬!Q23,IF('料金表 (3割負担)'!$N$3=6,級地別介護報酬!Q34,IF('料金表 (3割負担)'!$N$3=7,級地別介護報酬!Z12,"")))))))))</f>
        <v>56368</v>
      </c>
      <c r="J56" s="162"/>
      <c r="K56" s="162">
        <f>IF('料金表 (3割負担)'!$N$3="","",IF('料金表 (3割負担)'!$N$3=0,級地別介護報酬!AA23,IF('料金表 (3割負担)'!$N$3=1,級地別介護報酬!I12,IF('料金表 (3割負担)'!$N$3=2,級地別介護報酬!I23,IF('料金表 (3割負担)'!$N$3=3,級地別介護報酬!I34,IF('料金表 (3割負担)'!$N$3=4,級地別介護報酬!R12,IF('料金表 (3割負担)'!$N$3=5,級地別介護報酬!R23,IF('料金表 (3割負担)'!$N$3=6,級地別介護報酬!R34,IF('料金表 (3割負担)'!$N$3=7,級地別介護報酬!AA12,"")))))))))</f>
        <v>84552</v>
      </c>
      <c r="L56" s="163"/>
    </row>
    <row r="57" spans="1:13" ht="12" customHeight="1" x14ac:dyDescent="0.25">
      <c r="A57" s="214" t="s">
        <v>14</v>
      </c>
      <c r="B57" s="215"/>
      <c r="C57" s="201">
        <f>IF('料金表 (3割負担)'!$N$3="","",IF('料金表 (3割負担)'!$N$3=0,級地別介護報酬!X24,IF('料金表 (3割負担)'!$N$3=1,級地別介護報酬!F13,IF('料金表 (3割負担)'!$N$3=2,級地別介護報酬!F24,IF('料金表 (3割負担)'!$N$3=3,級地別介護報酬!F35,IF('料金表 (3割負担)'!$N$3=4,級地別介護報酬!O13,IF('料金表 (3割負担)'!$N$3=5,級地別介護報酬!O24,IF('料金表 (3割負担)'!$N$3=6,級地別介護報酬!O35,IF('料金表 (3割負担)'!$N$3=7,級地別介護報酬!X13,"")))))))))</f>
        <v>322373</v>
      </c>
      <c r="D57" s="202"/>
      <c r="E57" s="202"/>
      <c r="F57" s="202"/>
      <c r="G57" s="201">
        <f>IF('料金表 (3割負担)'!$N$3="","",IF('料金表 (3割負担)'!$N$3=0,級地別介護報酬!Y24,IF('料金表 (3割負担)'!$N$3=1,級地別介護報酬!G13,IF('料金表 (3割負担)'!$N$3=2,級地別介護報酬!G24,IF('料金表 (3割負担)'!$N$3=3,級地別介護報酬!G35,IF('料金表 (3割負担)'!$N$3=4,級地別介護報酬!P13,IF('料金表 (3割負担)'!$N$3=5,級地別介護報酬!P24,IF('料金表 (3割負担)'!$N$3=6,級地別介護報酬!P35,IF('料金表 (3割負担)'!$N$3=7,級地別介護報酬!Y13,"")))))))))</f>
        <v>32238</v>
      </c>
      <c r="H57" s="202"/>
      <c r="I57" s="162">
        <f>IF('料金表 (3割負担)'!$N$3="","",IF('料金表 (3割負担)'!$N$3=0,級地別介護報酬!Z24,IF('料金表 (3割負担)'!$N$3=1,級地別介護報酬!H13,IF('料金表 (3割負担)'!$N$3=2,級地別介護報酬!H24,IF('料金表 (3割負担)'!$N$3=3,級地別介護報酬!H35,IF('料金表 (3割負担)'!$N$3=4,級地別介護報酬!Q13,IF('料金表 (3割負担)'!$N$3=5,級地別介護報酬!Q24,IF('料金表 (3割負担)'!$N$3=6,級地別介護報酬!Q35,IF('料金表 (3割負担)'!$N$3=7,級地別介護報酬!Z13,"")))))))))</f>
        <v>64475</v>
      </c>
      <c r="J57" s="162"/>
      <c r="K57" s="162">
        <f>IF('料金表 (3割負担)'!$N$3="","",IF('料金表 (3割負担)'!$N$3=0,級地別介護報酬!AA24,IF('料金表 (3割負担)'!$N$3=1,級地別介護報酬!I13,IF('料金表 (3割負担)'!$N$3=2,級地別介護報酬!I24,IF('料金表 (3割負担)'!$N$3=3,級地別介護報酬!I35,IF('料金表 (3割負担)'!$N$3=4,級地別介護報酬!R13,IF('料金表 (3割負担)'!$N$3=5,級地別介護報酬!R24,IF('料金表 (3割負担)'!$N$3=6,級地別介護報酬!R35,IF('料金表 (3割負担)'!$N$3=7,級地別介護報酬!AA13,"")))))))))</f>
        <v>96712</v>
      </c>
      <c r="L57" s="163"/>
    </row>
    <row r="58" spans="1:13" ht="12" customHeight="1" thickBot="1" x14ac:dyDescent="0.3">
      <c r="A58" s="216" t="s">
        <v>15</v>
      </c>
      <c r="B58" s="217"/>
      <c r="C58" s="185">
        <f>IF('料金表 (3割負担)'!$N$3="","",IF('料金表 (3割負担)'!$N$3=0,級地別介護報酬!X25,IF('料金表 (3割負担)'!$N$3=1,級地別介護報酬!F14,IF('料金表 (3割負担)'!$N$3=2,級地別介護報酬!F25,IF('料金表 (3割負担)'!$N$3=3,級地別介護報酬!F36,IF('料金表 (3割負担)'!$N$3=4,級地別介護報酬!O14,IF('料金表 (3割負担)'!$N$3=5,級地別介護報酬!O25,IF('料金表 (3割負担)'!$N$3=6,級地別介護報酬!O36,IF('料金表 (3割負担)'!$N$3=7,級地別介護報酬!X14,"")))))))))</f>
        <v>377381</v>
      </c>
      <c r="D58" s="186"/>
      <c r="E58" s="186"/>
      <c r="F58" s="186"/>
      <c r="G58" s="185">
        <f>IF('料金表 (3割負担)'!$N$3="","",IF('料金表 (3割負担)'!$N$3=0,級地別介護報酬!Y25,IF('料金表 (3割負担)'!$N$3=1,級地別介護報酬!G14,IF('料金表 (3割負担)'!$N$3=2,級地別介護報酬!G25,IF('料金表 (3割負担)'!$N$3=3,級地別介護報酬!G36,IF('料金表 (3割負担)'!$N$3=4,級地別介護報酬!P14,IF('料金表 (3割負担)'!$N$3=5,級地別介護報酬!P25,IF('料金表 (3割負担)'!$N$3=6,級地別介護報酬!P36,IF('料金表 (3割負担)'!$N$3=7,級地別介護報酬!Y14,"")))))))))</f>
        <v>37739</v>
      </c>
      <c r="H58" s="186"/>
      <c r="I58" s="164">
        <f>IF('料金表 (3割負担)'!$N$3="","",IF('料金表 (3割負担)'!$N$3=0,級地別介護報酬!Z25,IF('料金表 (3割負担)'!$N$3=1,級地別介護報酬!H14,IF('料金表 (3割負担)'!$N$3=2,級地別介護報酬!H25,IF('料金表 (3割負担)'!$N$3=3,級地別介護報酬!H36,IF('料金表 (3割負担)'!$N$3=4,級地別介護報酬!Q14,IF('料金表 (3割負担)'!$N$3=5,級地別介護報酬!Q25,IF('料金表 (3割負担)'!$N$3=6,級地別介護報酬!Q36,IF('料金表 (3割負担)'!$N$3=7,級地別介護報酬!Z14,"")))))))))</f>
        <v>75477</v>
      </c>
      <c r="J58" s="164"/>
      <c r="K58" s="164">
        <f>IF('料金表 (3割負担)'!$N$3="","",IF('料金表 (3割負担)'!$N$3=0,級地別介護報酬!AA25,IF('料金表 (3割負担)'!$N$3=1,級地別介護報酬!I14,IF('料金表 (3割負担)'!$N$3=2,級地別介護報酬!I25,IF('料金表 (3割負担)'!$N$3=3,級地別介護報酬!I36,IF('料金表 (3割負担)'!$N$3=4,級地別介護報酬!R14,IF('料金表 (3割負担)'!$N$3=5,級地別介護報酬!R25,IF('料金表 (3割負担)'!$N$3=6,級地別介護報酬!R36,IF('料金表 (3割負担)'!$N$3=7,級地別介護報酬!AA14,"")))))))))</f>
        <v>113215</v>
      </c>
      <c r="L58" s="165"/>
    </row>
    <row r="59" spans="1:13" ht="12" customHeight="1" x14ac:dyDescent="0.25">
      <c r="A59" s="120" t="s">
        <v>16</v>
      </c>
      <c r="B59" s="120"/>
      <c r="C59" s="120"/>
      <c r="D59" s="120"/>
      <c r="E59" s="120"/>
      <c r="F59" s="120"/>
      <c r="G59" s="120"/>
      <c r="H59" s="120"/>
      <c r="I59" s="120"/>
      <c r="J59" s="120"/>
      <c r="K59" s="120"/>
      <c r="L59" s="120"/>
      <c r="M59" s="120"/>
    </row>
    <row r="60" spans="1:13" ht="12" customHeight="1" x14ac:dyDescent="0.25">
      <c r="A60" s="120" t="s">
        <v>19</v>
      </c>
      <c r="B60" s="120"/>
      <c r="C60" s="120"/>
      <c r="D60" s="120"/>
      <c r="E60" s="120"/>
      <c r="F60" s="120"/>
      <c r="G60" s="120"/>
      <c r="H60" s="120"/>
      <c r="I60" s="120"/>
      <c r="J60" s="120"/>
      <c r="K60" s="120"/>
      <c r="L60" s="120"/>
      <c r="M60" s="120"/>
    </row>
    <row r="61" spans="1:13" ht="5.25" customHeight="1" x14ac:dyDescent="0.25">
      <c r="A61" s="97"/>
      <c r="B61" s="97"/>
      <c r="C61" s="97"/>
      <c r="D61" s="97"/>
      <c r="E61" s="97"/>
      <c r="F61" s="97"/>
      <c r="G61" s="97"/>
      <c r="H61" s="97"/>
      <c r="I61" s="97"/>
      <c r="J61" s="97"/>
      <c r="K61" s="97"/>
      <c r="L61" s="97"/>
      <c r="M61" s="97"/>
    </row>
  </sheetData>
  <mergeCells count="138">
    <mergeCell ref="D5:E6"/>
    <mergeCell ref="A55:B55"/>
    <mergeCell ref="G56:H56"/>
    <mergeCell ref="G50:H50"/>
    <mergeCell ref="H15:J15"/>
    <mergeCell ref="H16:I16"/>
    <mergeCell ref="D17:E17"/>
    <mergeCell ref="F17:G17"/>
    <mergeCell ref="H17:J17"/>
    <mergeCell ref="A12:A13"/>
    <mergeCell ref="B12:C13"/>
    <mergeCell ref="D12:E13"/>
    <mergeCell ref="F12:G12"/>
    <mergeCell ref="H12:J12"/>
    <mergeCell ref="A25:M25"/>
    <mergeCell ref="H7:I7"/>
    <mergeCell ref="K7:M10"/>
    <mergeCell ref="H8:J8"/>
    <mergeCell ref="H9:I9"/>
    <mergeCell ref="D10:E10"/>
    <mergeCell ref="F10:G10"/>
    <mergeCell ref="H10:J10"/>
    <mergeCell ref="D20:E20"/>
    <mergeCell ref="D24:E24"/>
    <mergeCell ref="G57:H57"/>
    <mergeCell ref="G58:H58"/>
    <mergeCell ref="I55:J55"/>
    <mergeCell ref="A54:B54"/>
    <mergeCell ref="G54:H54"/>
    <mergeCell ref="G55:H55"/>
    <mergeCell ref="I53:J53"/>
    <mergeCell ref="I54:J54"/>
    <mergeCell ref="A56:B56"/>
    <mergeCell ref="A57:B57"/>
    <mergeCell ref="A58:B58"/>
    <mergeCell ref="A51:A53"/>
    <mergeCell ref="G51:H51"/>
    <mergeCell ref="G52:H52"/>
    <mergeCell ref="G53:H53"/>
    <mergeCell ref="A60:M60"/>
    <mergeCell ref="A2:M2"/>
    <mergeCell ref="C49:F49"/>
    <mergeCell ref="C50:F50"/>
    <mergeCell ref="C51:F51"/>
    <mergeCell ref="C52:F52"/>
    <mergeCell ref="C53:F53"/>
    <mergeCell ref="C54:F54"/>
    <mergeCell ref="C55:F55"/>
    <mergeCell ref="A41:M41"/>
    <mergeCell ref="A42:M42"/>
    <mergeCell ref="A43:M43"/>
    <mergeCell ref="A44:M44"/>
    <mergeCell ref="A45:M45"/>
    <mergeCell ref="A59:M59"/>
    <mergeCell ref="C56:F56"/>
    <mergeCell ref="C57:F57"/>
    <mergeCell ref="A3:J3"/>
    <mergeCell ref="F5:G5"/>
    <mergeCell ref="H5:J5"/>
    <mergeCell ref="K5:M6"/>
    <mergeCell ref="F6:G6"/>
    <mergeCell ref="H6:J6"/>
    <mergeCell ref="A7:A10"/>
    <mergeCell ref="I50:J50"/>
    <mergeCell ref="I51:J51"/>
    <mergeCell ref="I52:J52"/>
    <mergeCell ref="A40:M40"/>
    <mergeCell ref="A33:M33"/>
    <mergeCell ref="A34:M34"/>
    <mergeCell ref="A35:M35"/>
    <mergeCell ref="A36:M36"/>
    <mergeCell ref="K46:L46"/>
    <mergeCell ref="A37:M37"/>
    <mergeCell ref="C47:F47"/>
    <mergeCell ref="C48:F48"/>
    <mergeCell ref="G49:H49"/>
    <mergeCell ref="A39:M39"/>
    <mergeCell ref="N1:P1"/>
    <mergeCell ref="A38:M38"/>
    <mergeCell ref="K56:L56"/>
    <mergeCell ref="K57:L57"/>
    <mergeCell ref="K58:L58"/>
    <mergeCell ref="G47:L47"/>
    <mergeCell ref="A47:B48"/>
    <mergeCell ref="I48:J48"/>
    <mergeCell ref="K48:L48"/>
    <mergeCell ref="G48:H48"/>
    <mergeCell ref="I56:J56"/>
    <mergeCell ref="I57:J57"/>
    <mergeCell ref="I58:J58"/>
    <mergeCell ref="K49:L49"/>
    <mergeCell ref="K50:L50"/>
    <mergeCell ref="K51:L51"/>
    <mergeCell ref="K52:L52"/>
    <mergeCell ref="K53:L53"/>
    <mergeCell ref="K54:L54"/>
    <mergeCell ref="K55:L55"/>
    <mergeCell ref="C58:F58"/>
    <mergeCell ref="A27:M27"/>
    <mergeCell ref="A28:M28"/>
    <mergeCell ref="I49:J49"/>
    <mergeCell ref="C1:J1"/>
    <mergeCell ref="A46:J46"/>
    <mergeCell ref="A29:M29"/>
    <mergeCell ref="A21:A24"/>
    <mergeCell ref="A18:M18"/>
    <mergeCell ref="A19:A20"/>
    <mergeCell ref="B19:C20"/>
    <mergeCell ref="F19:G19"/>
    <mergeCell ref="F20:G20"/>
    <mergeCell ref="D19:E19"/>
    <mergeCell ref="K12:M13"/>
    <mergeCell ref="F13:G13"/>
    <mergeCell ref="H13:J13"/>
    <mergeCell ref="A14:A17"/>
    <mergeCell ref="H14:I14"/>
    <mergeCell ref="K14:M17"/>
    <mergeCell ref="A26:M26"/>
    <mergeCell ref="A30:M30"/>
    <mergeCell ref="A31:M31"/>
    <mergeCell ref="A32:M32"/>
    <mergeCell ref="F24:G24"/>
    <mergeCell ref="B24:C24"/>
    <mergeCell ref="A5:A6"/>
    <mergeCell ref="B5:C6"/>
    <mergeCell ref="B7:B8"/>
    <mergeCell ref="C7:C8"/>
    <mergeCell ref="D8:E8"/>
    <mergeCell ref="F8:G8"/>
    <mergeCell ref="B14:B15"/>
    <mergeCell ref="C14:C15"/>
    <mergeCell ref="D15:E15"/>
    <mergeCell ref="F15:G15"/>
    <mergeCell ref="B22:C22"/>
    <mergeCell ref="D22:E22"/>
    <mergeCell ref="F22:G22"/>
    <mergeCell ref="B9:C9"/>
    <mergeCell ref="B16:C16"/>
  </mergeCells>
  <phoneticPr fontId="2"/>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7"/>
  <sheetViews>
    <sheetView showGridLines="0" view="pageBreakPreview" zoomScaleNormal="100" zoomScaleSheetLayoutView="100" workbookViewId="0">
      <selection activeCell="A2" sqref="A2:E2"/>
    </sheetView>
  </sheetViews>
  <sheetFormatPr defaultColWidth="8.7109375" defaultRowHeight="16.5" x14ac:dyDescent="0.25"/>
  <cols>
    <col min="1" max="1" width="2.7109375" style="1" customWidth="1"/>
    <col min="2" max="2" width="4.7109375" style="1" customWidth="1"/>
    <col min="3" max="9" width="8.7109375" style="1"/>
    <col min="10" max="10" width="2.7109375" style="1" customWidth="1"/>
    <col min="11" max="11" width="4.7109375" style="1" customWidth="1"/>
    <col min="12" max="18" width="8.7109375" style="1"/>
    <col min="19" max="19" width="2.7109375" style="1" customWidth="1"/>
    <col min="20" max="20" width="4.7109375" style="1" customWidth="1"/>
    <col min="21" max="16384" width="8.7109375" style="1"/>
  </cols>
  <sheetData>
    <row r="1" spans="1:27" ht="19.5" x14ac:dyDescent="0.25">
      <c r="A1" s="258" t="s">
        <v>93</v>
      </c>
      <c r="B1" s="258"/>
      <c r="C1" s="258"/>
      <c r="D1" s="258"/>
      <c r="E1" s="258"/>
      <c r="F1" s="258"/>
    </row>
    <row r="2" spans="1:27" x14ac:dyDescent="0.25">
      <c r="A2" s="259" t="s">
        <v>20</v>
      </c>
      <c r="B2" s="259"/>
      <c r="C2" s="259"/>
      <c r="D2" s="259"/>
      <c r="E2" s="259"/>
    </row>
    <row r="3" spans="1:27" ht="17.25" thickBot="1" x14ac:dyDescent="0.3">
      <c r="A3" s="100"/>
      <c r="B3" s="100"/>
      <c r="C3" s="100"/>
      <c r="D3" s="100"/>
      <c r="E3" s="100"/>
    </row>
    <row r="4" spans="1:27" ht="13.9" customHeight="1" thickTop="1" thickBot="1" x14ac:dyDescent="0.3">
      <c r="A4" s="2">
        <v>1</v>
      </c>
      <c r="B4" s="42" t="s">
        <v>0</v>
      </c>
      <c r="C4" s="41" t="s">
        <v>1</v>
      </c>
      <c r="D4" s="12">
        <v>11.4</v>
      </c>
      <c r="E4" s="46" t="s">
        <v>30</v>
      </c>
      <c r="F4" s="43" t="s">
        <v>2</v>
      </c>
      <c r="G4" s="44" t="s">
        <v>33</v>
      </c>
      <c r="H4" s="44" t="s">
        <v>34</v>
      </c>
      <c r="I4" s="45" t="s">
        <v>45</v>
      </c>
      <c r="J4" s="2">
        <v>4</v>
      </c>
      <c r="K4" s="42" t="s">
        <v>0</v>
      </c>
      <c r="L4" s="41" t="s">
        <v>1</v>
      </c>
      <c r="M4" s="12">
        <v>10.84</v>
      </c>
      <c r="N4" s="46" t="s">
        <v>30</v>
      </c>
      <c r="O4" s="43" t="s">
        <v>2</v>
      </c>
      <c r="P4" s="44" t="s">
        <v>33</v>
      </c>
      <c r="Q4" s="44" t="s">
        <v>34</v>
      </c>
      <c r="R4" s="45" t="s">
        <v>45</v>
      </c>
      <c r="S4" s="2">
        <v>7</v>
      </c>
      <c r="T4" s="42" t="s">
        <v>0</v>
      </c>
      <c r="U4" s="41" t="s">
        <v>1</v>
      </c>
      <c r="V4" s="12">
        <v>10.210000000000001</v>
      </c>
      <c r="W4" s="46" t="s">
        <v>30</v>
      </c>
      <c r="X4" s="43" t="s">
        <v>2</v>
      </c>
      <c r="Y4" s="44" t="s">
        <v>33</v>
      </c>
      <c r="Z4" s="44" t="s">
        <v>34</v>
      </c>
      <c r="AA4" s="45" t="s">
        <v>45</v>
      </c>
    </row>
    <row r="5" spans="1:27" ht="13.9" customHeight="1" thickTop="1" x14ac:dyDescent="0.25">
      <c r="A5" s="235" t="s">
        <v>31</v>
      </c>
      <c r="B5" s="236"/>
      <c r="C5" s="236"/>
      <c r="D5" s="33" t="s">
        <v>22</v>
      </c>
      <c r="E5" s="26">
        <v>1176</v>
      </c>
      <c r="F5" s="9">
        <f>ROUNDDOWN(E5*$D$4,0)</f>
        <v>13406</v>
      </c>
      <c r="G5" s="6">
        <f t="shared" ref="G5:G14" si="0">ROUNDUP(F5*0.1,0)</f>
        <v>1341</v>
      </c>
      <c r="H5" s="68">
        <f t="shared" ref="H5:H14" si="1">ROUNDUP(F5*0.2,0)</f>
        <v>2682</v>
      </c>
      <c r="I5" s="3">
        <f>ROUNDUP(F5*0.3,0)</f>
        <v>4022</v>
      </c>
      <c r="J5" s="235" t="s">
        <v>31</v>
      </c>
      <c r="K5" s="236"/>
      <c r="L5" s="236"/>
      <c r="M5" s="33" t="s">
        <v>22</v>
      </c>
      <c r="N5" s="26">
        <v>1176</v>
      </c>
      <c r="O5" s="9">
        <f>ROUNDDOWN(N5*$M$4,0)</f>
        <v>12747</v>
      </c>
      <c r="P5" s="6">
        <f t="shared" ref="P5:P14" si="2">ROUNDUP(O5*0.1,0)</f>
        <v>1275</v>
      </c>
      <c r="Q5" s="68">
        <f t="shared" ref="Q5:Q14" si="3">ROUNDUP(O5*0.2,0)</f>
        <v>2550</v>
      </c>
      <c r="R5" s="3">
        <f>ROUNDUP(O5*0.3,0)</f>
        <v>3825</v>
      </c>
      <c r="S5" s="235" t="s">
        <v>31</v>
      </c>
      <c r="T5" s="236"/>
      <c r="U5" s="236"/>
      <c r="V5" s="33" t="s">
        <v>22</v>
      </c>
      <c r="W5" s="26">
        <v>1176</v>
      </c>
      <c r="X5" s="9">
        <f>ROUNDDOWN(W5*$V$4,0)</f>
        <v>12006</v>
      </c>
      <c r="Y5" s="6">
        <f t="shared" ref="Y5:Y14" si="4">ROUNDUP(X5*0.1,0)</f>
        <v>1201</v>
      </c>
      <c r="Z5" s="68">
        <f t="shared" ref="Z5:Z14" si="5">ROUNDUP(X5*0.2,0)</f>
        <v>2402</v>
      </c>
      <c r="AA5" s="3">
        <f>ROUNDUP(X5*0.3,0)</f>
        <v>3602</v>
      </c>
    </row>
    <row r="6" spans="1:27" ht="13.9" customHeight="1" x14ac:dyDescent="0.25">
      <c r="A6" s="237"/>
      <c r="B6" s="238"/>
      <c r="C6" s="238"/>
      <c r="D6" s="34" t="s">
        <v>24</v>
      </c>
      <c r="E6" s="27">
        <v>2349</v>
      </c>
      <c r="F6" s="20">
        <f t="shared" ref="F6:F14" si="6">ROUNDDOWN(E6*$D$4,0)</f>
        <v>26778</v>
      </c>
      <c r="G6" s="21">
        <f t="shared" si="0"/>
        <v>2678</v>
      </c>
      <c r="H6" s="69">
        <f t="shared" si="1"/>
        <v>5356</v>
      </c>
      <c r="I6" s="22">
        <f t="shared" ref="I6:I14" si="7">ROUNDUP(F6*0.3,0)</f>
        <v>8034</v>
      </c>
      <c r="J6" s="237"/>
      <c r="K6" s="238"/>
      <c r="L6" s="238"/>
      <c r="M6" s="34" t="s">
        <v>24</v>
      </c>
      <c r="N6" s="27">
        <v>2349</v>
      </c>
      <c r="O6" s="20">
        <f t="shared" ref="O6:O14" si="8">ROUNDDOWN(N6*$M$4,0)</f>
        <v>25463</v>
      </c>
      <c r="P6" s="21">
        <f t="shared" si="2"/>
        <v>2547</v>
      </c>
      <c r="Q6" s="69">
        <f t="shared" si="3"/>
        <v>5093</v>
      </c>
      <c r="R6" s="22">
        <f t="shared" ref="R6:R14" si="9">ROUNDUP(O6*0.3,0)</f>
        <v>7639</v>
      </c>
      <c r="S6" s="237"/>
      <c r="T6" s="238"/>
      <c r="U6" s="238"/>
      <c r="V6" s="34" t="s">
        <v>24</v>
      </c>
      <c r="W6" s="27">
        <v>2349</v>
      </c>
      <c r="X6" s="20">
        <f t="shared" ref="X6:X14" si="10">ROUNDDOWN(W6*$V$4,0)</f>
        <v>23983</v>
      </c>
      <c r="Y6" s="21">
        <f t="shared" si="4"/>
        <v>2399</v>
      </c>
      <c r="Z6" s="69">
        <f t="shared" si="5"/>
        <v>4797</v>
      </c>
      <c r="AA6" s="22">
        <f t="shared" ref="AA6:AA14" si="11">ROUNDUP(X6*0.3,0)</f>
        <v>7195</v>
      </c>
    </row>
    <row r="7" spans="1:27" ht="13.9" customHeight="1" x14ac:dyDescent="0.25">
      <c r="A7" s="239" t="s">
        <v>32</v>
      </c>
      <c r="B7" s="240"/>
      <c r="C7" s="240"/>
      <c r="D7" s="35" t="s">
        <v>22</v>
      </c>
      <c r="E7" s="28">
        <v>1176</v>
      </c>
      <c r="F7" s="9">
        <f t="shared" si="6"/>
        <v>13406</v>
      </c>
      <c r="G7" s="6">
        <f t="shared" si="0"/>
        <v>1341</v>
      </c>
      <c r="H7" s="68">
        <f t="shared" si="1"/>
        <v>2682</v>
      </c>
      <c r="I7" s="3">
        <f t="shared" si="7"/>
        <v>4022</v>
      </c>
      <c r="J7" s="239" t="s">
        <v>32</v>
      </c>
      <c r="K7" s="240"/>
      <c r="L7" s="240"/>
      <c r="M7" s="35" t="s">
        <v>22</v>
      </c>
      <c r="N7" s="28">
        <v>1176</v>
      </c>
      <c r="O7" s="9">
        <f t="shared" si="8"/>
        <v>12747</v>
      </c>
      <c r="P7" s="6">
        <f t="shared" si="2"/>
        <v>1275</v>
      </c>
      <c r="Q7" s="68">
        <f t="shared" si="3"/>
        <v>2550</v>
      </c>
      <c r="R7" s="3">
        <f t="shared" si="9"/>
        <v>3825</v>
      </c>
      <c r="S7" s="239" t="s">
        <v>32</v>
      </c>
      <c r="T7" s="240"/>
      <c r="U7" s="240"/>
      <c r="V7" s="35" t="s">
        <v>22</v>
      </c>
      <c r="W7" s="28">
        <v>1176</v>
      </c>
      <c r="X7" s="9">
        <f t="shared" si="10"/>
        <v>12006</v>
      </c>
      <c r="Y7" s="6">
        <f t="shared" si="4"/>
        <v>1201</v>
      </c>
      <c r="Z7" s="68">
        <f t="shared" si="5"/>
        <v>2402</v>
      </c>
      <c r="AA7" s="3">
        <f t="shared" si="11"/>
        <v>3602</v>
      </c>
    </row>
    <row r="8" spans="1:27" ht="13.9" customHeight="1" x14ac:dyDescent="0.25">
      <c r="A8" s="241"/>
      <c r="B8" s="242"/>
      <c r="C8" s="242"/>
      <c r="D8" s="36" t="s">
        <v>24</v>
      </c>
      <c r="E8" s="29">
        <v>2349</v>
      </c>
      <c r="F8" s="10">
        <f t="shared" si="6"/>
        <v>26778</v>
      </c>
      <c r="G8" s="7">
        <f t="shared" si="0"/>
        <v>2678</v>
      </c>
      <c r="H8" s="70">
        <f t="shared" si="1"/>
        <v>5356</v>
      </c>
      <c r="I8" s="4">
        <f t="shared" si="7"/>
        <v>8034</v>
      </c>
      <c r="J8" s="241"/>
      <c r="K8" s="242"/>
      <c r="L8" s="242"/>
      <c r="M8" s="36" t="s">
        <v>24</v>
      </c>
      <c r="N8" s="29">
        <v>2349</v>
      </c>
      <c r="O8" s="10">
        <f t="shared" si="8"/>
        <v>25463</v>
      </c>
      <c r="P8" s="7">
        <f t="shared" si="2"/>
        <v>2547</v>
      </c>
      <c r="Q8" s="70">
        <f t="shared" si="3"/>
        <v>5093</v>
      </c>
      <c r="R8" s="4">
        <f t="shared" si="9"/>
        <v>7639</v>
      </c>
      <c r="S8" s="241"/>
      <c r="T8" s="242"/>
      <c r="U8" s="242"/>
      <c r="V8" s="36" t="s">
        <v>24</v>
      </c>
      <c r="W8" s="29">
        <v>2349</v>
      </c>
      <c r="X8" s="10">
        <f t="shared" si="10"/>
        <v>23983</v>
      </c>
      <c r="Y8" s="7">
        <f t="shared" si="4"/>
        <v>2399</v>
      </c>
      <c r="Z8" s="70">
        <f t="shared" si="5"/>
        <v>4797</v>
      </c>
      <c r="AA8" s="4">
        <f t="shared" si="11"/>
        <v>7195</v>
      </c>
    </row>
    <row r="9" spans="1:27" ht="13.9" customHeight="1" thickBot="1" x14ac:dyDescent="0.3">
      <c r="A9" s="243"/>
      <c r="B9" s="224"/>
      <c r="C9" s="224"/>
      <c r="D9" s="37" t="s">
        <v>26</v>
      </c>
      <c r="E9" s="30">
        <v>3727</v>
      </c>
      <c r="F9" s="17">
        <f t="shared" si="6"/>
        <v>42487</v>
      </c>
      <c r="G9" s="18">
        <f t="shared" si="0"/>
        <v>4249</v>
      </c>
      <c r="H9" s="71">
        <f t="shared" si="1"/>
        <v>8498</v>
      </c>
      <c r="I9" s="19">
        <f t="shared" si="7"/>
        <v>12747</v>
      </c>
      <c r="J9" s="243"/>
      <c r="K9" s="224"/>
      <c r="L9" s="224"/>
      <c r="M9" s="37" t="s">
        <v>26</v>
      </c>
      <c r="N9" s="30">
        <v>3727</v>
      </c>
      <c r="O9" s="17">
        <f t="shared" si="8"/>
        <v>40400</v>
      </c>
      <c r="P9" s="18">
        <f t="shared" si="2"/>
        <v>4040</v>
      </c>
      <c r="Q9" s="71">
        <f t="shared" si="3"/>
        <v>8080</v>
      </c>
      <c r="R9" s="19">
        <f t="shared" si="9"/>
        <v>12120</v>
      </c>
      <c r="S9" s="243"/>
      <c r="T9" s="224"/>
      <c r="U9" s="224"/>
      <c r="V9" s="37" t="s">
        <v>26</v>
      </c>
      <c r="W9" s="30">
        <v>3727</v>
      </c>
      <c r="X9" s="17">
        <f t="shared" si="10"/>
        <v>38052</v>
      </c>
      <c r="Y9" s="18">
        <f t="shared" si="4"/>
        <v>3806</v>
      </c>
      <c r="Z9" s="71">
        <f t="shared" si="5"/>
        <v>7611</v>
      </c>
      <c r="AA9" s="19">
        <f t="shared" si="11"/>
        <v>11416</v>
      </c>
    </row>
    <row r="10" spans="1:27" ht="13.9" customHeight="1" x14ac:dyDescent="0.25">
      <c r="A10" s="229" t="s">
        <v>28</v>
      </c>
      <c r="B10" s="230"/>
      <c r="C10" s="230"/>
      <c r="D10" s="38">
        <v>1</v>
      </c>
      <c r="E10" s="31">
        <v>16765</v>
      </c>
      <c r="F10" s="23">
        <f t="shared" si="6"/>
        <v>191121</v>
      </c>
      <c r="G10" s="24">
        <f t="shared" si="0"/>
        <v>19113</v>
      </c>
      <c r="H10" s="72">
        <f t="shared" si="1"/>
        <v>38225</v>
      </c>
      <c r="I10" s="25">
        <f t="shared" si="7"/>
        <v>57337</v>
      </c>
      <c r="J10" s="229" t="s">
        <v>28</v>
      </c>
      <c r="K10" s="230"/>
      <c r="L10" s="230"/>
      <c r="M10" s="38">
        <v>1</v>
      </c>
      <c r="N10" s="31">
        <v>16765</v>
      </c>
      <c r="O10" s="23">
        <f t="shared" si="8"/>
        <v>181732</v>
      </c>
      <c r="P10" s="24">
        <f t="shared" si="2"/>
        <v>18174</v>
      </c>
      <c r="Q10" s="72">
        <f t="shared" si="3"/>
        <v>36347</v>
      </c>
      <c r="R10" s="25">
        <f t="shared" si="9"/>
        <v>54520</v>
      </c>
      <c r="S10" s="229" t="s">
        <v>28</v>
      </c>
      <c r="T10" s="230"/>
      <c r="U10" s="230"/>
      <c r="V10" s="38">
        <v>1</v>
      </c>
      <c r="W10" s="31">
        <v>16765</v>
      </c>
      <c r="X10" s="23">
        <f t="shared" si="10"/>
        <v>171170</v>
      </c>
      <c r="Y10" s="24">
        <f t="shared" si="4"/>
        <v>17117</v>
      </c>
      <c r="Z10" s="72">
        <f t="shared" si="5"/>
        <v>34234</v>
      </c>
      <c r="AA10" s="25">
        <f t="shared" si="11"/>
        <v>51351</v>
      </c>
    </row>
    <row r="11" spans="1:27" ht="13.9" customHeight="1" x14ac:dyDescent="0.25">
      <c r="A11" s="231"/>
      <c r="B11" s="232"/>
      <c r="C11" s="232"/>
      <c r="D11" s="39">
        <v>2</v>
      </c>
      <c r="E11" s="29">
        <v>19705</v>
      </c>
      <c r="F11" s="10">
        <f t="shared" si="6"/>
        <v>224637</v>
      </c>
      <c r="G11" s="7">
        <f t="shared" si="0"/>
        <v>22464</v>
      </c>
      <c r="H11" s="70">
        <f t="shared" si="1"/>
        <v>44928</v>
      </c>
      <c r="I11" s="4">
        <f t="shared" si="7"/>
        <v>67392</v>
      </c>
      <c r="J11" s="231"/>
      <c r="K11" s="232"/>
      <c r="L11" s="232"/>
      <c r="M11" s="39">
        <v>2</v>
      </c>
      <c r="N11" s="29">
        <v>19705</v>
      </c>
      <c r="O11" s="10">
        <f t="shared" si="8"/>
        <v>213602</v>
      </c>
      <c r="P11" s="7">
        <f t="shared" si="2"/>
        <v>21361</v>
      </c>
      <c r="Q11" s="70">
        <f t="shared" si="3"/>
        <v>42721</v>
      </c>
      <c r="R11" s="4">
        <f t="shared" si="9"/>
        <v>64081</v>
      </c>
      <c r="S11" s="231"/>
      <c r="T11" s="232"/>
      <c r="U11" s="232"/>
      <c r="V11" s="39">
        <v>2</v>
      </c>
      <c r="W11" s="29">
        <v>19705</v>
      </c>
      <c r="X11" s="10">
        <f t="shared" si="10"/>
        <v>201188</v>
      </c>
      <c r="Y11" s="7">
        <f t="shared" si="4"/>
        <v>20119</v>
      </c>
      <c r="Z11" s="70">
        <f t="shared" si="5"/>
        <v>40238</v>
      </c>
      <c r="AA11" s="4">
        <f t="shared" si="11"/>
        <v>60357</v>
      </c>
    </row>
    <row r="12" spans="1:27" ht="13.9" customHeight="1" x14ac:dyDescent="0.25">
      <c r="A12" s="231"/>
      <c r="B12" s="232"/>
      <c r="C12" s="232"/>
      <c r="D12" s="39">
        <v>3</v>
      </c>
      <c r="E12" s="29">
        <v>27048</v>
      </c>
      <c r="F12" s="10">
        <f t="shared" si="6"/>
        <v>308347</v>
      </c>
      <c r="G12" s="7">
        <f t="shared" si="0"/>
        <v>30835</v>
      </c>
      <c r="H12" s="70">
        <f t="shared" si="1"/>
        <v>61670</v>
      </c>
      <c r="I12" s="4">
        <f t="shared" si="7"/>
        <v>92505</v>
      </c>
      <c r="J12" s="231"/>
      <c r="K12" s="232"/>
      <c r="L12" s="232"/>
      <c r="M12" s="39">
        <v>3</v>
      </c>
      <c r="N12" s="29">
        <v>27048</v>
      </c>
      <c r="O12" s="10">
        <f t="shared" si="8"/>
        <v>293200</v>
      </c>
      <c r="P12" s="7">
        <f t="shared" si="2"/>
        <v>29320</v>
      </c>
      <c r="Q12" s="70">
        <f t="shared" si="3"/>
        <v>58640</v>
      </c>
      <c r="R12" s="4">
        <f t="shared" si="9"/>
        <v>87960</v>
      </c>
      <c r="S12" s="231"/>
      <c r="T12" s="232"/>
      <c r="U12" s="232"/>
      <c r="V12" s="39">
        <v>3</v>
      </c>
      <c r="W12" s="29">
        <v>27048</v>
      </c>
      <c r="X12" s="10">
        <f t="shared" si="10"/>
        <v>276160</v>
      </c>
      <c r="Y12" s="7">
        <f t="shared" si="4"/>
        <v>27616</v>
      </c>
      <c r="Z12" s="70">
        <f t="shared" si="5"/>
        <v>55232</v>
      </c>
      <c r="AA12" s="4">
        <f t="shared" si="11"/>
        <v>82848</v>
      </c>
    </row>
    <row r="13" spans="1:27" ht="13.9" customHeight="1" x14ac:dyDescent="0.25">
      <c r="A13" s="231"/>
      <c r="B13" s="232"/>
      <c r="C13" s="232"/>
      <c r="D13" s="39">
        <v>4</v>
      </c>
      <c r="E13" s="29">
        <v>30938</v>
      </c>
      <c r="F13" s="10">
        <f t="shared" si="6"/>
        <v>352693</v>
      </c>
      <c r="G13" s="7">
        <f t="shared" si="0"/>
        <v>35270</v>
      </c>
      <c r="H13" s="70">
        <f t="shared" si="1"/>
        <v>70539</v>
      </c>
      <c r="I13" s="4">
        <f t="shared" si="7"/>
        <v>105808</v>
      </c>
      <c r="J13" s="231"/>
      <c r="K13" s="232"/>
      <c r="L13" s="232"/>
      <c r="M13" s="39">
        <v>4</v>
      </c>
      <c r="N13" s="29">
        <v>30938</v>
      </c>
      <c r="O13" s="10">
        <f t="shared" si="8"/>
        <v>335367</v>
      </c>
      <c r="P13" s="7">
        <f t="shared" si="2"/>
        <v>33537</v>
      </c>
      <c r="Q13" s="70">
        <f t="shared" si="3"/>
        <v>67074</v>
      </c>
      <c r="R13" s="4">
        <f t="shared" si="9"/>
        <v>100611</v>
      </c>
      <c r="S13" s="231"/>
      <c r="T13" s="232"/>
      <c r="U13" s="232"/>
      <c r="V13" s="39">
        <v>4</v>
      </c>
      <c r="W13" s="29">
        <v>30938</v>
      </c>
      <c r="X13" s="10">
        <f t="shared" si="10"/>
        <v>315876</v>
      </c>
      <c r="Y13" s="7">
        <f t="shared" si="4"/>
        <v>31588</v>
      </c>
      <c r="Z13" s="70">
        <f t="shared" si="5"/>
        <v>63176</v>
      </c>
      <c r="AA13" s="4">
        <f t="shared" si="11"/>
        <v>94763</v>
      </c>
    </row>
    <row r="14" spans="1:27" ht="13.9" customHeight="1" thickBot="1" x14ac:dyDescent="0.3">
      <c r="A14" s="233"/>
      <c r="B14" s="234"/>
      <c r="C14" s="234"/>
      <c r="D14" s="40">
        <v>5</v>
      </c>
      <c r="E14" s="32">
        <v>36217</v>
      </c>
      <c r="F14" s="11">
        <f t="shared" si="6"/>
        <v>412873</v>
      </c>
      <c r="G14" s="8">
        <f t="shared" si="0"/>
        <v>41288</v>
      </c>
      <c r="H14" s="73">
        <f t="shared" si="1"/>
        <v>82575</v>
      </c>
      <c r="I14" s="5">
        <f t="shared" si="7"/>
        <v>123862</v>
      </c>
      <c r="J14" s="233"/>
      <c r="K14" s="234"/>
      <c r="L14" s="234"/>
      <c r="M14" s="40">
        <v>5</v>
      </c>
      <c r="N14" s="32">
        <v>36217</v>
      </c>
      <c r="O14" s="11">
        <f t="shared" si="8"/>
        <v>392592</v>
      </c>
      <c r="P14" s="8">
        <f t="shared" si="2"/>
        <v>39260</v>
      </c>
      <c r="Q14" s="73">
        <f t="shared" si="3"/>
        <v>78519</v>
      </c>
      <c r="R14" s="5">
        <f t="shared" si="9"/>
        <v>117778</v>
      </c>
      <c r="S14" s="233"/>
      <c r="T14" s="234"/>
      <c r="U14" s="234"/>
      <c r="V14" s="40">
        <v>5</v>
      </c>
      <c r="W14" s="32">
        <v>36217</v>
      </c>
      <c r="X14" s="11">
        <f t="shared" si="10"/>
        <v>369775</v>
      </c>
      <c r="Y14" s="8">
        <f t="shared" si="4"/>
        <v>36978</v>
      </c>
      <c r="Z14" s="73">
        <f t="shared" si="5"/>
        <v>73955</v>
      </c>
      <c r="AA14" s="5">
        <f t="shared" si="11"/>
        <v>110933</v>
      </c>
    </row>
    <row r="15" spans="1:27" ht="13.9" customHeight="1" thickTop="1" thickBot="1" x14ac:dyDescent="0.3">
      <c r="A15" s="2">
        <v>2</v>
      </c>
      <c r="B15" s="42" t="s">
        <v>0</v>
      </c>
      <c r="C15" s="41" t="s">
        <v>1</v>
      </c>
      <c r="D15" s="12">
        <v>11.12</v>
      </c>
      <c r="E15" s="46" t="s">
        <v>30</v>
      </c>
      <c r="F15" s="43" t="s">
        <v>2</v>
      </c>
      <c r="G15" s="44" t="s">
        <v>33</v>
      </c>
      <c r="H15" s="44" t="s">
        <v>34</v>
      </c>
      <c r="I15" s="45" t="s">
        <v>45</v>
      </c>
      <c r="J15" s="2">
        <v>5</v>
      </c>
      <c r="K15" s="42" t="s">
        <v>0</v>
      </c>
      <c r="L15" s="41" t="s">
        <v>1</v>
      </c>
      <c r="M15" s="12">
        <v>10.7</v>
      </c>
      <c r="N15" s="46" t="s">
        <v>30</v>
      </c>
      <c r="O15" s="43" t="s">
        <v>2</v>
      </c>
      <c r="P15" s="44" t="s">
        <v>33</v>
      </c>
      <c r="Q15" s="44" t="s">
        <v>34</v>
      </c>
      <c r="R15" s="45" t="s">
        <v>45</v>
      </c>
      <c r="S15" s="2">
        <v>0</v>
      </c>
      <c r="T15" s="42" t="s">
        <v>0</v>
      </c>
      <c r="U15" s="41" t="s">
        <v>1</v>
      </c>
      <c r="V15" s="12">
        <v>10</v>
      </c>
      <c r="W15" s="46" t="s">
        <v>30</v>
      </c>
      <c r="X15" s="43" t="s">
        <v>2</v>
      </c>
      <c r="Y15" s="44" t="s">
        <v>33</v>
      </c>
      <c r="Z15" s="44" t="s">
        <v>34</v>
      </c>
      <c r="AA15" s="45" t="s">
        <v>45</v>
      </c>
    </row>
    <row r="16" spans="1:27" ht="13.9" customHeight="1" thickTop="1" x14ac:dyDescent="0.25">
      <c r="A16" s="235" t="s">
        <v>31</v>
      </c>
      <c r="B16" s="236"/>
      <c r="C16" s="236"/>
      <c r="D16" s="33" t="s">
        <v>22</v>
      </c>
      <c r="E16" s="26">
        <v>1176</v>
      </c>
      <c r="F16" s="9">
        <f>ROUNDDOWN(E16*$D$15,0)</f>
        <v>13077</v>
      </c>
      <c r="G16" s="6">
        <f t="shared" ref="G16:G25" si="12">ROUNDUP(F16*0.1,0)</f>
        <v>1308</v>
      </c>
      <c r="H16" s="68">
        <f t="shared" ref="H16:H25" si="13">ROUNDUP(F16*0.2,0)</f>
        <v>2616</v>
      </c>
      <c r="I16" s="3">
        <f t="shared" ref="I16:I25" si="14">ROUNDUP(F16*0.3,0)</f>
        <v>3924</v>
      </c>
      <c r="J16" s="235" t="s">
        <v>31</v>
      </c>
      <c r="K16" s="236"/>
      <c r="L16" s="236"/>
      <c r="M16" s="33" t="s">
        <v>22</v>
      </c>
      <c r="N16" s="26">
        <v>1176</v>
      </c>
      <c r="O16" s="9">
        <f>ROUNDDOWN(N16*$M$15,0)</f>
        <v>12583</v>
      </c>
      <c r="P16" s="6">
        <f t="shared" ref="P16:P25" si="15">ROUNDUP(O16*0.1,0)</f>
        <v>1259</v>
      </c>
      <c r="Q16" s="68">
        <f t="shared" ref="Q16:Q25" si="16">ROUNDUP(O16*0.2,0)</f>
        <v>2517</v>
      </c>
      <c r="R16" s="3">
        <f t="shared" ref="R16:R25" si="17">ROUNDUP(O16*0.3,0)</f>
        <v>3775</v>
      </c>
      <c r="S16" s="235" t="s">
        <v>31</v>
      </c>
      <c r="T16" s="236"/>
      <c r="U16" s="236"/>
      <c r="V16" s="33" t="s">
        <v>22</v>
      </c>
      <c r="W16" s="26">
        <v>1176</v>
      </c>
      <c r="X16" s="9">
        <f>ROUNDDOWN(W16*$V$15,0)</f>
        <v>11760</v>
      </c>
      <c r="Y16" s="6">
        <f t="shared" ref="Y16:Y25" si="18">ROUNDUP(X16*0.1,0)</f>
        <v>1176</v>
      </c>
      <c r="Z16" s="68">
        <f t="shared" ref="Z16:Z25" si="19">ROUNDUP(X16*0.2,0)</f>
        <v>2352</v>
      </c>
      <c r="AA16" s="3">
        <f t="shared" ref="AA16:AA25" si="20">ROUNDUP(X16*0.3,0)</f>
        <v>3528</v>
      </c>
    </row>
    <row r="17" spans="1:27" ht="13.9" customHeight="1" x14ac:dyDescent="0.25">
      <c r="A17" s="237"/>
      <c r="B17" s="238"/>
      <c r="C17" s="238"/>
      <c r="D17" s="34" t="s">
        <v>24</v>
      </c>
      <c r="E17" s="27">
        <v>2349</v>
      </c>
      <c r="F17" s="20">
        <f t="shared" ref="F17:F25" si="21">ROUNDDOWN(E17*$D$15,0)</f>
        <v>26120</v>
      </c>
      <c r="G17" s="21">
        <f t="shared" si="12"/>
        <v>2612</v>
      </c>
      <c r="H17" s="69">
        <f t="shared" si="13"/>
        <v>5224</v>
      </c>
      <c r="I17" s="22">
        <f t="shared" si="14"/>
        <v>7836</v>
      </c>
      <c r="J17" s="237"/>
      <c r="K17" s="238"/>
      <c r="L17" s="238"/>
      <c r="M17" s="34" t="s">
        <v>24</v>
      </c>
      <c r="N17" s="27">
        <v>2349</v>
      </c>
      <c r="O17" s="20">
        <f t="shared" ref="O17:O25" si="22">ROUNDDOWN(N17*$M$15,0)</f>
        <v>25134</v>
      </c>
      <c r="P17" s="21">
        <f t="shared" si="15"/>
        <v>2514</v>
      </c>
      <c r="Q17" s="69">
        <f t="shared" si="16"/>
        <v>5027</v>
      </c>
      <c r="R17" s="22">
        <f t="shared" si="17"/>
        <v>7541</v>
      </c>
      <c r="S17" s="237"/>
      <c r="T17" s="238"/>
      <c r="U17" s="238"/>
      <c r="V17" s="34" t="s">
        <v>24</v>
      </c>
      <c r="W17" s="27">
        <v>2349</v>
      </c>
      <c r="X17" s="20">
        <f t="shared" ref="X17:X25" si="23">ROUNDDOWN(W17*$V$15,0)</f>
        <v>23490</v>
      </c>
      <c r="Y17" s="21">
        <f t="shared" si="18"/>
        <v>2349</v>
      </c>
      <c r="Z17" s="69">
        <f t="shared" si="19"/>
        <v>4698</v>
      </c>
      <c r="AA17" s="22">
        <f t="shared" si="20"/>
        <v>7047</v>
      </c>
    </row>
    <row r="18" spans="1:27" ht="13.9" customHeight="1" x14ac:dyDescent="0.25">
      <c r="A18" s="239" t="s">
        <v>32</v>
      </c>
      <c r="B18" s="240"/>
      <c r="C18" s="240"/>
      <c r="D18" s="35" t="s">
        <v>22</v>
      </c>
      <c r="E18" s="28">
        <v>1176</v>
      </c>
      <c r="F18" s="9">
        <f t="shared" si="21"/>
        <v>13077</v>
      </c>
      <c r="G18" s="6">
        <f t="shared" si="12"/>
        <v>1308</v>
      </c>
      <c r="H18" s="68">
        <f t="shared" si="13"/>
        <v>2616</v>
      </c>
      <c r="I18" s="3">
        <f t="shared" si="14"/>
        <v>3924</v>
      </c>
      <c r="J18" s="239" t="s">
        <v>32</v>
      </c>
      <c r="K18" s="240"/>
      <c r="L18" s="240"/>
      <c r="M18" s="35" t="s">
        <v>22</v>
      </c>
      <c r="N18" s="28">
        <v>1176</v>
      </c>
      <c r="O18" s="9">
        <f t="shared" si="22"/>
        <v>12583</v>
      </c>
      <c r="P18" s="6">
        <f t="shared" si="15"/>
        <v>1259</v>
      </c>
      <c r="Q18" s="68">
        <f t="shared" si="16"/>
        <v>2517</v>
      </c>
      <c r="R18" s="3">
        <f t="shared" si="17"/>
        <v>3775</v>
      </c>
      <c r="S18" s="239" t="s">
        <v>32</v>
      </c>
      <c r="T18" s="240"/>
      <c r="U18" s="240"/>
      <c r="V18" s="35" t="s">
        <v>22</v>
      </c>
      <c r="W18" s="28">
        <v>1176</v>
      </c>
      <c r="X18" s="9">
        <f t="shared" si="23"/>
        <v>11760</v>
      </c>
      <c r="Y18" s="6">
        <f t="shared" si="18"/>
        <v>1176</v>
      </c>
      <c r="Z18" s="68">
        <f t="shared" si="19"/>
        <v>2352</v>
      </c>
      <c r="AA18" s="3">
        <f t="shared" si="20"/>
        <v>3528</v>
      </c>
    </row>
    <row r="19" spans="1:27" ht="13.9" customHeight="1" x14ac:dyDescent="0.25">
      <c r="A19" s="241"/>
      <c r="B19" s="242"/>
      <c r="C19" s="242"/>
      <c r="D19" s="36" t="s">
        <v>24</v>
      </c>
      <c r="E19" s="29">
        <v>2349</v>
      </c>
      <c r="F19" s="10">
        <f t="shared" si="21"/>
        <v>26120</v>
      </c>
      <c r="G19" s="7">
        <f t="shared" si="12"/>
        <v>2612</v>
      </c>
      <c r="H19" s="70">
        <f t="shared" si="13"/>
        <v>5224</v>
      </c>
      <c r="I19" s="4">
        <f t="shared" si="14"/>
        <v>7836</v>
      </c>
      <c r="J19" s="241"/>
      <c r="K19" s="242"/>
      <c r="L19" s="242"/>
      <c r="M19" s="36" t="s">
        <v>24</v>
      </c>
      <c r="N19" s="29">
        <v>2349</v>
      </c>
      <c r="O19" s="10">
        <f t="shared" si="22"/>
        <v>25134</v>
      </c>
      <c r="P19" s="7">
        <f t="shared" si="15"/>
        <v>2514</v>
      </c>
      <c r="Q19" s="70">
        <f t="shared" si="16"/>
        <v>5027</v>
      </c>
      <c r="R19" s="4">
        <f t="shared" si="17"/>
        <v>7541</v>
      </c>
      <c r="S19" s="241"/>
      <c r="T19" s="242"/>
      <c r="U19" s="242"/>
      <c r="V19" s="36" t="s">
        <v>24</v>
      </c>
      <c r="W19" s="29">
        <v>2349</v>
      </c>
      <c r="X19" s="10">
        <f t="shared" si="23"/>
        <v>23490</v>
      </c>
      <c r="Y19" s="7">
        <f t="shared" si="18"/>
        <v>2349</v>
      </c>
      <c r="Z19" s="70">
        <f t="shared" si="19"/>
        <v>4698</v>
      </c>
      <c r="AA19" s="4">
        <f t="shared" si="20"/>
        <v>7047</v>
      </c>
    </row>
    <row r="20" spans="1:27" ht="13.9" customHeight="1" thickBot="1" x14ac:dyDescent="0.3">
      <c r="A20" s="243"/>
      <c r="B20" s="224"/>
      <c r="C20" s="224"/>
      <c r="D20" s="37" t="s">
        <v>26</v>
      </c>
      <c r="E20" s="30">
        <v>3727</v>
      </c>
      <c r="F20" s="17">
        <f t="shared" si="21"/>
        <v>41444</v>
      </c>
      <c r="G20" s="18">
        <f t="shared" si="12"/>
        <v>4145</v>
      </c>
      <c r="H20" s="71">
        <f t="shared" si="13"/>
        <v>8289</v>
      </c>
      <c r="I20" s="19">
        <f t="shared" si="14"/>
        <v>12434</v>
      </c>
      <c r="J20" s="243"/>
      <c r="K20" s="224"/>
      <c r="L20" s="224"/>
      <c r="M20" s="37" t="s">
        <v>26</v>
      </c>
      <c r="N20" s="30">
        <v>3727</v>
      </c>
      <c r="O20" s="17">
        <f t="shared" si="22"/>
        <v>39878</v>
      </c>
      <c r="P20" s="18">
        <f t="shared" si="15"/>
        <v>3988</v>
      </c>
      <c r="Q20" s="71">
        <f t="shared" si="16"/>
        <v>7976</v>
      </c>
      <c r="R20" s="19">
        <f t="shared" si="17"/>
        <v>11964</v>
      </c>
      <c r="S20" s="243"/>
      <c r="T20" s="224"/>
      <c r="U20" s="224"/>
      <c r="V20" s="37" t="s">
        <v>26</v>
      </c>
      <c r="W20" s="30">
        <v>3727</v>
      </c>
      <c r="X20" s="17">
        <f t="shared" si="23"/>
        <v>37270</v>
      </c>
      <c r="Y20" s="18">
        <f t="shared" si="18"/>
        <v>3727</v>
      </c>
      <c r="Z20" s="71">
        <f t="shared" si="19"/>
        <v>7454</v>
      </c>
      <c r="AA20" s="19">
        <f t="shared" si="20"/>
        <v>11181</v>
      </c>
    </row>
    <row r="21" spans="1:27" ht="13.9" customHeight="1" x14ac:dyDescent="0.25">
      <c r="A21" s="229" t="s">
        <v>28</v>
      </c>
      <c r="B21" s="230"/>
      <c r="C21" s="230"/>
      <c r="D21" s="38">
        <v>1</v>
      </c>
      <c r="E21" s="31">
        <v>16765</v>
      </c>
      <c r="F21" s="23">
        <f t="shared" si="21"/>
        <v>186426</v>
      </c>
      <c r="G21" s="24">
        <f t="shared" si="12"/>
        <v>18643</v>
      </c>
      <c r="H21" s="72">
        <f t="shared" si="13"/>
        <v>37286</v>
      </c>
      <c r="I21" s="25">
        <f t="shared" si="14"/>
        <v>55928</v>
      </c>
      <c r="J21" s="229" t="s">
        <v>28</v>
      </c>
      <c r="K21" s="230"/>
      <c r="L21" s="230"/>
      <c r="M21" s="38">
        <v>1</v>
      </c>
      <c r="N21" s="31">
        <v>16765</v>
      </c>
      <c r="O21" s="23">
        <f t="shared" si="22"/>
        <v>179385</v>
      </c>
      <c r="P21" s="24">
        <f t="shared" si="15"/>
        <v>17939</v>
      </c>
      <c r="Q21" s="72">
        <f t="shared" si="16"/>
        <v>35877</v>
      </c>
      <c r="R21" s="25">
        <f t="shared" si="17"/>
        <v>53816</v>
      </c>
      <c r="S21" s="229" t="s">
        <v>28</v>
      </c>
      <c r="T21" s="230"/>
      <c r="U21" s="230"/>
      <c r="V21" s="38">
        <v>1</v>
      </c>
      <c r="W21" s="31">
        <v>16765</v>
      </c>
      <c r="X21" s="23">
        <f t="shared" si="23"/>
        <v>167650</v>
      </c>
      <c r="Y21" s="24">
        <f t="shared" si="18"/>
        <v>16765</v>
      </c>
      <c r="Z21" s="72">
        <f t="shared" si="19"/>
        <v>33530</v>
      </c>
      <c r="AA21" s="25">
        <f t="shared" si="20"/>
        <v>50295</v>
      </c>
    </row>
    <row r="22" spans="1:27" ht="13.9" customHeight="1" x14ac:dyDescent="0.25">
      <c r="A22" s="231"/>
      <c r="B22" s="232"/>
      <c r="C22" s="232"/>
      <c r="D22" s="39">
        <v>2</v>
      </c>
      <c r="E22" s="29">
        <v>19705</v>
      </c>
      <c r="F22" s="10">
        <f t="shared" si="21"/>
        <v>219119</v>
      </c>
      <c r="G22" s="7">
        <f t="shared" si="12"/>
        <v>21912</v>
      </c>
      <c r="H22" s="70">
        <f t="shared" si="13"/>
        <v>43824</v>
      </c>
      <c r="I22" s="4">
        <f t="shared" si="14"/>
        <v>65736</v>
      </c>
      <c r="J22" s="231"/>
      <c r="K22" s="232"/>
      <c r="L22" s="232"/>
      <c r="M22" s="39">
        <v>2</v>
      </c>
      <c r="N22" s="29">
        <v>19705</v>
      </c>
      <c r="O22" s="10">
        <f t="shared" si="22"/>
        <v>210843</v>
      </c>
      <c r="P22" s="7">
        <f t="shared" si="15"/>
        <v>21085</v>
      </c>
      <c r="Q22" s="70">
        <f t="shared" si="16"/>
        <v>42169</v>
      </c>
      <c r="R22" s="4">
        <f t="shared" si="17"/>
        <v>63253</v>
      </c>
      <c r="S22" s="231"/>
      <c r="T22" s="232"/>
      <c r="U22" s="232"/>
      <c r="V22" s="39">
        <v>2</v>
      </c>
      <c r="W22" s="29">
        <v>19705</v>
      </c>
      <c r="X22" s="10">
        <f t="shared" si="23"/>
        <v>197050</v>
      </c>
      <c r="Y22" s="7">
        <f t="shared" si="18"/>
        <v>19705</v>
      </c>
      <c r="Z22" s="70">
        <f t="shared" si="19"/>
        <v>39410</v>
      </c>
      <c r="AA22" s="4">
        <f t="shared" si="20"/>
        <v>59115</v>
      </c>
    </row>
    <row r="23" spans="1:27" ht="13.9" customHeight="1" x14ac:dyDescent="0.25">
      <c r="A23" s="231"/>
      <c r="B23" s="232"/>
      <c r="C23" s="232"/>
      <c r="D23" s="39">
        <v>3</v>
      </c>
      <c r="E23" s="29">
        <v>27048</v>
      </c>
      <c r="F23" s="10">
        <f t="shared" si="21"/>
        <v>300773</v>
      </c>
      <c r="G23" s="7">
        <f t="shared" si="12"/>
        <v>30078</v>
      </c>
      <c r="H23" s="70">
        <f t="shared" si="13"/>
        <v>60155</v>
      </c>
      <c r="I23" s="4">
        <f t="shared" si="14"/>
        <v>90232</v>
      </c>
      <c r="J23" s="231"/>
      <c r="K23" s="232"/>
      <c r="L23" s="232"/>
      <c r="M23" s="39">
        <v>3</v>
      </c>
      <c r="N23" s="29">
        <v>27048</v>
      </c>
      <c r="O23" s="10">
        <f t="shared" si="22"/>
        <v>289413</v>
      </c>
      <c r="P23" s="7">
        <f t="shared" si="15"/>
        <v>28942</v>
      </c>
      <c r="Q23" s="70">
        <f t="shared" si="16"/>
        <v>57883</v>
      </c>
      <c r="R23" s="4">
        <f t="shared" si="17"/>
        <v>86824</v>
      </c>
      <c r="S23" s="231"/>
      <c r="T23" s="232"/>
      <c r="U23" s="232"/>
      <c r="V23" s="39">
        <v>3</v>
      </c>
      <c r="W23" s="29">
        <v>27048</v>
      </c>
      <c r="X23" s="10">
        <f t="shared" si="23"/>
        <v>270480</v>
      </c>
      <c r="Y23" s="7">
        <f t="shared" si="18"/>
        <v>27048</v>
      </c>
      <c r="Z23" s="70">
        <f t="shared" si="19"/>
        <v>54096</v>
      </c>
      <c r="AA23" s="4">
        <f t="shared" si="20"/>
        <v>81144</v>
      </c>
    </row>
    <row r="24" spans="1:27" ht="13.9" customHeight="1" x14ac:dyDescent="0.25">
      <c r="A24" s="231"/>
      <c r="B24" s="232"/>
      <c r="C24" s="232"/>
      <c r="D24" s="39">
        <v>4</v>
      </c>
      <c r="E24" s="29">
        <v>30938</v>
      </c>
      <c r="F24" s="10">
        <f t="shared" si="21"/>
        <v>344030</v>
      </c>
      <c r="G24" s="7">
        <f t="shared" si="12"/>
        <v>34403</v>
      </c>
      <c r="H24" s="70">
        <f t="shared" si="13"/>
        <v>68806</v>
      </c>
      <c r="I24" s="4">
        <f t="shared" si="14"/>
        <v>103209</v>
      </c>
      <c r="J24" s="231"/>
      <c r="K24" s="232"/>
      <c r="L24" s="232"/>
      <c r="M24" s="39">
        <v>4</v>
      </c>
      <c r="N24" s="29">
        <v>30938</v>
      </c>
      <c r="O24" s="10">
        <f t="shared" si="22"/>
        <v>331036</v>
      </c>
      <c r="P24" s="7">
        <f t="shared" si="15"/>
        <v>33104</v>
      </c>
      <c r="Q24" s="70">
        <f t="shared" si="16"/>
        <v>66208</v>
      </c>
      <c r="R24" s="4">
        <f t="shared" si="17"/>
        <v>99311</v>
      </c>
      <c r="S24" s="231"/>
      <c r="T24" s="232"/>
      <c r="U24" s="232"/>
      <c r="V24" s="39">
        <v>4</v>
      </c>
      <c r="W24" s="29">
        <v>30938</v>
      </c>
      <c r="X24" s="10">
        <f t="shared" si="23"/>
        <v>309380</v>
      </c>
      <c r="Y24" s="7">
        <f t="shared" si="18"/>
        <v>30938</v>
      </c>
      <c r="Z24" s="70">
        <f t="shared" si="19"/>
        <v>61876</v>
      </c>
      <c r="AA24" s="4">
        <f t="shared" si="20"/>
        <v>92814</v>
      </c>
    </row>
    <row r="25" spans="1:27" ht="13.9" customHeight="1" thickBot="1" x14ac:dyDescent="0.3">
      <c r="A25" s="233"/>
      <c r="B25" s="234"/>
      <c r="C25" s="234"/>
      <c r="D25" s="40">
        <v>5</v>
      </c>
      <c r="E25" s="32">
        <v>36217</v>
      </c>
      <c r="F25" s="11">
        <f t="shared" si="21"/>
        <v>402733</v>
      </c>
      <c r="G25" s="8">
        <f t="shared" si="12"/>
        <v>40274</v>
      </c>
      <c r="H25" s="73">
        <f t="shared" si="13"/>
        <v>80547</v>
      </c>
      <c r="I25" s="5">
        <f t="shared" si="14"/>
        <v>120820</v>
      </c>
      <c r="J25" s="233"/>
      <c r="K25" s="234"/>
      <c r="L25" s="234"/>
      <c r="M25" s="40">
        <v>5</v>
      </c>
      <c r="N25" s="32">
        <v>36217</v>
      </c>
      <c r="O25" s="11">
        <f t="shared" si="22"/>
        <v>387521</v>
      </c>
      <c r="P25" s="8">
        <f t="shared" si="15"/>
        <v>38753</v>
      </c>
      <c r="Q25" s="73">
        <f t="shared" si="16"/>
        <v>77505</v>
      </c>
      <c r="R25" s="5">
        <f t="shared" si="17"/>
        <v>116257</v>
      </c>
      <c r="S25" s="233"/>
      <c r="T25" s="234"/>
      <c r="U25" s="234"/>
      <c r="V25" s="40">
        <v>5</v>
      </c>
      <c r="W25" s="32">
        <v>36217</v>
      </c>
      <c r="X25" s="11">
        <f t="shared" si="23"/>
        <v>362170</v>
      </c>
      <c r="Y25" s="8">
        <f t="shared" si="18"/>
        <v>36217</v>
      </c>
      <c r="Z25" s="73">
        <f t="shared" si="19"/>
        <v>72434</v>
      </c>
      <c r="AA25" s="5">
        <f t="shared" si="20"/>
        <v>108651</v>
      </c>
    </row>
    <row r="26" spans="1:27" ht="13.9" customHeight="1" thickTop="1" thickBot="1" x14ac:dyDescent="0.3">
      <c r="A26" s="2">
        <v>3</v>
      </c>
      <c r="B26" s="42" t="s">
        <v>0</v>
      </c>
      <c r="C26" s="41" t="s">
        <v>1</v>
      </c>
      <c r="D26" s="12">
        <v>11.05</v>
      </c>
      <c r="E26" s="46" t="s">
        <v>30</v>
      </c>
      <c r="F26" s="43" t="s">
        <v>2</v>
      </c>
      <c r="G26" s="44" t="s">
        <v>33</v>
      </c>
      <c r="H26" s="44" t="s">
        <v>34</v>
      </c>
      <c r="I26" s="45" t="s">
        <v>45</v>
      </c>
      <c r="J26" s="47">
        <v>6</v>
      </c>
      <c r="K26" s="48" t="s">
        <v>35</v>
      </c>
      <c r="L26" s="49" t="s">
        <v>36</v>
      </c>
      <c r="M26" s="50">
        <v>10.42</v>
      </c>
      <c r="N26" s="51" t="s">
        <v>29</v>
      </c>
      <c r="O26" s="52" t="s">
        <v>37</v>
      </c>
      <c r="P26" s="53" t="s">
        <v>38</v>
      </c>
      <c r="Q26" s="53" t="s">
        <v>39</v>
      </c>
      <c r="R26" s="45" t="s">
        <v>45</v>
      </c>
    </row>
    <row r="27" spans="1:27" ht="16.899999999999999" customHeight="1" thickTop="1" x14ac:dyDescent="0.25">
      <c r="A27" s="235" t="s">
        <v>31</v>
      </c>
      <c r="B27" s="236"/>
      <c r="C27" s="236"/>
      <c r="D27" s="33" t="s">
        <v>22</v>
      </c>
      <c r="E27" s="26">
        <v>1176</v>
      </c>
      <c r="F27" s="9">
        <f>ROUNDDOWN(E27*$D$26,0)</f>
        <v>12994</v>
      </c>
      <c r="G27" s="6">
        <f t="shared" ref="G27:G36" si="24">ROUNDUP(F27*0.1,0)</f>
        <v>1300</v>
      </c>
      <c r="H27" s="68">
        <f t="shared" ref="H27:H36" si="25">ROUNDUP(F27*0.2,0)</f>
        <v>2599</v>
      </c>
      <c r="I27" s="3">
        <f t="shared" ref="I27:I36" si="26">ROUNDUP(F27*0.3,0)</f>
        <v>3899</v>
      </c>
      <c r="J27" s="260" t="s">
        <v>40</v>
      </c>
      <c r="K27" s="261"/>
      <c r="L27" s="262"/>
      <c r="M27" s="54" t="s">
        <v>21</v>
      </c>
      <c r="N27" s="26">
        <v>1176</v>
      </c>
      <c r="O27" s="55">
        <f>ROUNDDOWN(N27*$M$26,0)</f>
        <v>12253</v>
      </c>
      <c r="P27" s="56">
        <f t="shared" ref="P27:P36" si="27">ROUNDUP(O27*0.1,0)</f>
        <v>1226</v>
      </c>
      <c r="Q27" s="74">
        <f t="shared" ref="Q27:Q36" si="28">ROUNDUP(O27*0.2,0)</f>
        <v>2451</v>
      </c>
      <c r="R27" s="3">
        <f t="shared" ref="R27:R36" si="29">ROUNDUP(O27*0.3,0)</f>
        <v>3676</v>
      </c>
    </row>
    <row r="28" spans="1:27" ht="13.9" customHeight="1" x14ac:dyDescent="0.25">
      <c r="A28" s="237"/>
      <c r="B28" s="238"/>
      <c r="C28" s="238"/>
      <c r="D28" s="34" t="s">
        <v>24</v>
      </c>
      <c r="E28" s="27">
        <v>2349</v>
      </c>
      <c r="F28" s="20">
        <f t="shared" ref="F28:F36" si="30">ROUNDDOWN(E28*$D$26,0)</f>
        <v>25956</v>
      </c>
      <c r="G28" s="21">
        <f t="shared" si="24"/>
        <v>2596</v>
      </c>
      <c r="H28" s="69">
        <f t="shared" si="25"/>
        <v>5192</v>
      </c>
      <c r="I28" s="22">
        <f t="shared" si="26"/>
        <v>7787</v>
      </c>
      <c r="J28" s="263"/>
      <c r="K28" s="264"/>
      <c r="L28" s="265"/>
      <c r="M28" s="57" t="s">
        <v>23</v>
      </c>
      <c r="N28" s="27">
        <v>2349</v>
      </c>
      <c r="O28" s="58">
        <f t="shared" ref="O28:O36" si="31">ROUNDDOWN(N28*$M$26,0)</f>
        <v>24476</v>
      </c>
      <c r="P28" s="59">
        <f t="shared" si="27"/>
        <v>2448</v>
      </c>
      <c r="Q28" s="75">
        <f t="shared" si="28"/>
        <v>4896</v>
      </c>
      <c r="R28" s="22">
        <f t="shared" si="29"/>
        <v>7343</v>
      </c>
    </row>
    <row r="29" spans="1:27" ht="13.9" customHeight="1" x14ac:dyDescent="0.25">
      <c r="A29" s="239" t="s">
        <v>32</v>
      </c>
      <c r="B29" s="240"/>
      <c r="C29" s="240"/>
      <c r="D29" s="35" t="s">
        <v>22</v>
      </c>
      <c r="E29" s="28">
        <v>1176</v>
      </c>
      <c r="F29" s="9">
        <f t="shared" si="30"/>
        <v>12994</v>
      </c>
      <c r="G29" s="6">
        <f t="shared" si="24"/>
        <v>1300</v>
      </c>
      <c r="H29" s="68">
        <f t="shared" si="25"/>
        <v>2599</v>
      </c>
      <c r="I29" s="3">
        <f t="shared" si="26"/>
        <v>3899</v>
      </c>
      <c r="J29" s="239" t="s">
        <v>41</v>
      </c>
      <c r="K29" s="244"/>
      <c r="L29" s="245"/>
      <c r="M29" s="54" t="s">
        <v>21</v>
      </c>
      <c r="N29" s="28">
        <v>1176</v>
      </c>
      <c r="O29" s="55">
        <f t="shared" si="31"/>
        <v>12253</v>
      </c>
      <c r="P29" s="56">
        <f t="shared" si="27"/>
        <v>1226</v>
      </c>
      <c r="Q29" s="74">
        <f t="shared" si="28"/>
        <v>2451</v>
      </c>
      <c r="R29" s="3">
        <f t="shared" si="29"/>
        <v>3676</v>
      </c>
    </row>
    <row r="30" spans="1:27" ht="13.9" customHeight="1" x14ac:dyDescent="0.25">
      <c r="A30" s="241"/>
      <c r="B30" s="242"/>
      <c r="C30" s="242"/>
      <c r="D30" s="36" t="s">
        <v>24</v>
      </c>
      <c r="E30" s="29">
        <v>2349</v>
      </c>
      <c r="F30" s="10">
        <f t="shared" si="30"/>
        <v>25956</v>
      </c>
      <c r="G30" s="7">
        <f t="shared" si="24"/>
        <v>2596</v>
      </c>
      <c r="H30" s="70">
        <f t="shared" si="25"/>
        <v>5192</v>
      </c>
      <c r="I30" s="4">
        <f t="shared" si="26"/>
        <v>7787</v>
      </c>
      <c r="J30" s="246"/>
      <c r="K30" s="247"/>
      <c r="L30" s="248"/>
      <c r="M30" s="54" t="s">
        <v>23</v>
      </c>
      <c r="N30" s="29">
        <v>2349</v>
      </c>
      <c r="O30" s="55">
        <f t="shared" si="31"/>
        <v>24476</v>
      </c>
      <c r="P30" s="56">
        <f t="shared" si="27"/>
        <v>2448</v>
      </c>
      <c r="Q30" s="74">
        <f t="shared" si="28"/>
        <v>4896</v>
      </c>
      <c r="R30" s="4">
        <f t="shared" si="29"/>
        <v>7343</v>
      </c>
    </row>
    <row r="31" spans="1:27" ht="13.9" customHeight="1" thickBot="1" x14ac:dyDescent="0.3">
      <c r="A31" s="243"/>
      <c r="B31" s="224"/>
      <c r="C31" s="224"/>
      <c r="D31" s="37" t="s">
        <v>26</v>
      </c>
      <c r="E31" s="30">
        <v>3727</v>
      </c>
      <c r="F31" s="17">
        <f t="shared" si="30"/>
        <v>41183</v>
      </c>
      <c r="G31" s="18">
        <f t="shared" si="24"/>
        <v>4119</v>
      </c>
      <c r="H31" s="71">
        <f t="shared" si="25"/>
        <v>8237</v>
      </c>
      <c r="I31" s="19">
        <f t="shared" si="26"/>
        <v>12355</v>
      </c>
      <c r="J31" s="249"/>
      <c r="K31" s="250"/>
      <c r="L31" s="251"/>
      <c r="M31" s="60" t="s">
        <v>25</v>
      </c>
      <c r="N31" s="30">
        <v>3727</v>
      </c>
      <c r="O31" s="61">
        <f t="shared" si="31"/>
        <v>38835</v>
      </c>
      <c r="P31" s="62">
        <f t="shared" si="27"/>
        <v>3884</v>
      </c>
      <c r="Q31" s="76">
        <f t="shared" si="28"/>
        <v>7767</v>
      </c>
      <c r="R31" s="19">
        <f t="shared" si="29"/>
        <v>11651</v>
      </c>
    </row>
    <row r="32" spans="1:27" ht="13.9" customHeight="1" x14ac:dyDescent="0.25">
      <c r="A32" s="229" t="s">
        <v>28</v>
      </c>
      <c r="B32" s="230"/>
      <c r="C32" s="230"/>
      <c r="D32" s="38">
        <v>1</v>
      </c>
      <c r="E32" s="31">
        <v>16765</v>
      </c>
      <c r="F32" s="23">
        <f t="shared" si="30"/>
        <v>185253</v>
      </c>
      <c r="G32" s="24">
        <f t="shared" si="24"/>
        <v>18526</v>
      </c>
      <c r="H32" s="72">
        <f t="shared" si="25"/>
        <v>37051</v>
      </c>
      <c r="I32" s="25">
        <f t="shared" si="26"/>
        <v>55576</v>
      </c>
      <c r="J32" s="252" t="s">
        <v>27</v>
      </c>
      <c r="K32" s="126"/>
      <c r="L32" s="253"/>
      <c r="M32" s="63">
        <v>1</v>
      </c>
      <c r="N32" s="31">
        <v>16765</v>
      </c>
      <c r="O32" s="55">
        <f t="shared" si="31"/>
        <v>174691</v>
      </c>
      <c r="P32" s="56">
        <f t="shared" si="27"/>
        <v>17470</v>
      </c>
      <c r="Q32" s="74">
        <f t="shared" si="28"/>
        <v>34939</v>
      </c>
      <c r="R32" s="25">
        <f t="shared" si="29"/>
        <v>52408</v>
      </c>
    </row>
    <row r="33" spans="1:18" ht="13.9" customHeight="1" x14ac:dyDescent="0.25">
      <c r="A33" s="231"/>
      <c r="B33" s="232"/>
      <c r="C33" s="232"/>
      <c r="D33" s="39">
        <v>2</v>
      </c>
      <c r="E33" s="29">
        <v>19705</v>
      </c>
      <c r="F33" s="10">
        <f t="shared" si="30"/>
        <v>217740</v>
      </c>
      <c r="G33" s="7">
        <f t="shared" si="24"/>
        <v>21774</v>
      </c>
      <c r="H33" s="70">
        <f t="shared" si="25"/>
        <v>43548</v>
      </c>
      <c r="I33" s="4">
        <f t="shared" si="26"/>
        <v>65322</v>
      </c>
      <c r="J33" s="241"/>
      <c r="K33" s="242"/>
      <c r="L33" s="254"/>
      <c r="M33" s="63">
        <v>2</v>
      </c>
      <c r="N33" s="29">
        <v>19705</v>
      </c>
      <c r="O33" s="55">
        <f t="shared" si="31"/>
        <v>205326</v>
      </c>
      <c r="P33" s="56">
        <f t="shared" si="27"/>
        <v>20533</v>
      </c>
      <c r="Q33" s="74">
        <f t="shared" si="28"/>
        <v>41066</v>
      </c>
      <c r="R33" s="4">
        <f t="shared" si="29"/>
        <v>61598</v>
      </c>
    </row>
    <row r="34" spans="1:18" ht="13.9" customHeight="1" x14ac:dyDescent="0.25">
      <c r="A34" s="231"/>
      <c r="B34" s="232"/>
      <c r="C34" s="232"/>
      <c r="D34" s="39">
        <v>3</v>
      </c>
      <c r="E34" s="29">
        <v>27048</v>
      </c>
      <c r="F34" s="10">
        <f t="shared" si="30"/>
        <v>298880</v>
      </c>
      <c r="G34" s="7">
        <f t="shared" si="24"/>
        <v>29888</v>
      </c>
      <c r="H34" s="70">
        <f t="shared" si="25"/>
        <v>59776</v>
      </c>
      <c r="I34" s="4">
        <f t="shared" si="26"/>
        <v>89664</v>
      </c>
      <c r="J34" s="241"/>
      <c r="K34" s="242"/>
      <c r="L34" s="254"/>
      <c r="M34" s="63">
        <v>3</v>
      </c>
      <c r="N34" s="29">
        <v>27048</v>
      </c>
      <c r="O34" s="55">
        <f t="shared" si="31"/>
        <v>281840</v>
      </c>
      <c r="P34" s="56">
        <f t="shared" si="27"/>
        <v>28184</v>
      </c>
      <c r="Q34" s="74">
        <f t="shared" si="28"/>
        <v>56368</v>
      </c>
      <c r="R34" s="4">
        <f t="shared" si="29"/>
        <v>84552</v>
      </c>
    </row>
    <row r="35" spans="1:18" ht="13.9" customHeight="1" x14ac:dyDescent="0.25">
      <c r="A35" s="231"/>
      <c r="B35" s="232"/>
      <c r="C35" s="232"/>
      <c r="D35" s="39">
        <v>4</v>
      </c>
      <c r="E35" s="29">
        <v>30938</v>
      </c>
      <c r="F35" s="10">
        <f t="shared" si="30"/>
        <v>341864</v>
      </c>
      <c r="G35" s="7">
        <f t="shared" si="24"/>
        <v>34187</v>
      </c>
      <c r="H35" s="70">
        <f t="shared" si="25"/>
        <v>68373</v>
      </c>
      <c r="I35" s="4">
        <f t="shared" si="26"/>
        <v>102560</v>
      </c>
      <c r="J35" s="241"/>
      <c r="K35" s="242"/>
      <c r="L35" s="254"/>
      <c r="M35" s="63">
        <v>4</v>
      </c>
      <c r="N35" s="29">
        <v>30938</v>
      </c>
      <c r="O35" s="55">
        <f t="shared" si="31"/>
        <v>322373</v>
      </c>
      <c r="P35" s="56">
        <f t="shared" si="27"/>
        <v>32238</v>
      </c>
      <c r="Q35" s="74">
        <f t="shared" si="28"/>
        <v>64475</v>
      </c>
      <c r="R35" s="4">
        <f t="shared" si="29"/>
        <v>96712</v>
      </c>
    </row>
    <row r="36" spans="1:18" ht="13.9" customHeight="1" thickBot="1" x14ac:dyDescent="0.3">
      <c r="A36" s="233"/>
      <c r="B36" s="234"/>
      <c r="C36" s="234"/>
      <c r="D36" s="40">
        <v>5</v>
      </c>
      <c r="E36" s="32">
        <v>36217</v>
      </c>
      <c r="F36" s="11">
        <f t="shared" si="30"/>
        <v>400197</v>
      </c>
      <c r="G36" s="8">
        <f t="shared" si="24"/>
        <v>40020</v>
      </c>
      <c r="H36" s="73">
        <f t="shared" si="25"/>
        <v>80040</v>
      </c>
      <c r="I36" s="5">
        <f t="shared" si="26"/>
        <v>120060</v>
      </c>
      <c r="J36" s="255"/>
      <c r="K36" s="256"/>
      <c r="L36" s="257"/>
      <c r="M36" s="64">
        <v>5</v>
      </c>
      <c r="N36" s="32">
        <v>36217</v>
      </c>
      <c r="O36" s="65">
        <f t="shared" si="31"/>
        <v>377381</v>
      </c>
      <c r="P36" s="66">
        <f t="shared" si="27"/>
        <v>37739</v>
      </c>
      <c r="Q36" s="77">
        <f t="shared" si="28"/>
        <v>75477</v>
      </c>
      <c r="R36" s="5">
        <f t="shared" si="29"/>
        <v>113215</v>
      </c>
    </row>
    <row r="37" spans="1:18" ht="17.25" thickTop="1" x14ac:dyDescent="0.25"/>
  </sheetData>
  <mergeCells count="26">
    <mergeCell ref="A7:C9"/>
    <mergeCell ref="A10:C14"/>
    <mergeCell ref="A27:C28"/>
    <mergeCell ref="A1:F1"/>
    <mergeCell ref="J16:L17"/>
    <mergeCell ref="A2:E2"/>
    <mergeCell ref="J27:L28"/>
    <mergeCell ref="A5:C6"/>
    <mergeCell ref="A16:C17"/>
    <mergeCell ref="J7:L9"/>
    <mergeCell ref="J10:L14"/>
    <mergeCell ref="J18:L20"/>
    <mergeCell ref="J21:L25"/>
    <mergeCell ref="J5:L6"/>
    <mergeCell ref="J29:L31"/>
    <mergeCell ref="J32:L36"/>
    <mergeCell ref="A18:C20"/>
    <mergeCell ref="A21:C25"/>
    <mergeCell ref="A29:C31"/>
    <mergeCell ref="A32:C36"/>
    <mergeCell ref="S21:U25"/>
    <mergeCell ref="S5:U6"/>
    <mergeCell ref="S7:U9"/>
    <mergeCell ref="S10:U14"/>
    <mergeCell ref="S16:U17"/>
    <mergeCell ref="S18:U20"/>
  </mergeCells>
  <phoneticPr fontId="2"/>
  <printOptions horizontalCentered="1"/>
  <pageMargins left="0.51181102362204722" right="0.31496062992125984" top="0.74803149606299213" bottom="0.74803149606299213"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料金表 (3割負担)</vt:lpstr>
      <vt:lpstr>級地別介護報酬</vt:lpstr>
      <vt:lpstr>級地別介護報酬!Print_Area</vt:lpstr>
      <vt:lpstr>'料金表 (3割負担)'!Print_Area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Bestlife's Dell</dc:creator>
  <cp:lastModifiedBy>開発課165</cp:lastModifiedBy>
  <cp:lastPrinted>2019-02-04T05:19:15Z</cp:lastPrinted>
  <dcterms:created xsi:type="dcterms:W3CDTF">2018-03-01T03:39:13Z</dcterms:created>
  <dcterms:modified xsi:type="dcterms:W3CDTF">2023-03-23T06:35:16Z</dcterms:modified>
</cp:coreProperties>
</file>